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5440" windowHeight="8415"/>
  </bookViews>
  <sheets>
    <sheet name="Périodes" sheetId="46" r:id="rId1"/>
    <sheet name="Nombre" sheetId="48" r:id="rId2"/>
    <sheet name="Data_1" sheetId="25" r:id="rId3"/>
    <sheet name="Data_2" sheetId="27" r:id="rId4"/>
    <sheet name="Data_3" sheetId="29" r:id="rId5"/>
  </sheets>
  <definedNames>
    <definedName name="Arrondt" localSheetId="1">#REF!</definedName>
    <definedName name="Arrondt">#REF!</definedName>
    <definedName name="ChronologieNative_Date_de_création">#N/A</definedName>
    <definedName name="Classeur1" localSheetId="2" hidden="1">Data_1!$A$1:$X$29</definedName>
    <definedName name="Évolution_de_PV_2014_2015_2016_2017__DPSP" localSheetId="3" hidden="1">Data_2!$A$1:$L$27</definedName>
    <definedName name="liste_année" localSheetId="1">#REF!</definedName>
    <definedName name="liste_année">#REF!</definedName>
    <definedName name="liste_mois" localSheetId="1">Nombre!#REF!</definedName>
    <definedName name="liste_mois">Périodes!#REF!</definedName>
    <definedName name="Paris" localSheetId="1">#REF!</definedName>
    <definedName name="Paris">#REF!</definedName>
    <definedName name="Répartition_de_PV_par_nature_2014_2015_2016__CAPP" localSheetId="4" hidden="1">Data_3!$A$1:$K$28</definedName>
    <definedName name="_xlnm.Print_Area" localSheetId="2">Data_1!$A$1:$X$7</definedName>
    <definedName name="_xlnm.Print_Area" localSheetId="3">Data_2!$A$1:$O$14</definedName>
    <definedName name="_xlnm.Print_Area" localSheetId="1">Nombre!$A$1:$S$27</definedName>
    <definedName name="_xlnm.Print_Area" localSheetId="0">Périodes!$A$1:$Q$27</definedName>
  </definedNames>
  <calcPr calcId="145621"/>
</workbook>
</file>

<file path=xl/calcChain.xml><?xml version="1.0" encoding="utf-8"?>
<calcChain xmlns="http://schemas.openxmlformats.org/spreadsheetml/2006/main">
  <c r="O7" i="48" l="1"/>
  <c r="D7" i="48"/>
  <c r="E7" i="48"/>
  <c r="F7" i="48"/>
  <c r="G7" i="48"/>
  <c r="H7" i="48"/>
  <c r="I7" i="48"/>
  <c r="J7" i="48"/>
  <c r="K7" i="48"/>
  <c r="L7" i="48"/>
  <c r="M7" i="48"/>
  <c r="N7" i="48"/>
  <c r="C7" i="48"/>
  <c r="O6" i="48"/>
  <c r="D6" i="48"/>
  <c r="E6" i="48"/>
  <c r="F6" i="48"/>
  <c r="G6" i="48"/>
  <c r="H6" i="48"/>
  <c r="I6" i="48"/>
  <c r="J6" i="48"/>
  <c r="K6" i="48"/>
  <c r="L6" i="48"/>
  <c r="M6" i="48"/>
  <c r="N6" i="48"/>
  <c r="C6" i="48"/>
  <c r="E7" i="46"/>
  <c r="E8" i="46"/>
  <c r="E9" i="46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6" i="46"/>
  <c r="D7" i="46"/>
  <c r="D8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6" i="46"/>
  <c r="C7" i="46"/>
  <c r="C8" i="46"/>
  <c r="C9" i="46"/>
  <c r="C10" i="46"/>
  <c r="C11" i="46"/>
  <c r="C12" i="46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6" i="46"/>
  <c r="D26" i="46" l="1"/>
  <c r="E26" i="46"/>
  <c r="M27" i="27" l="1"/>
  <c r="N27" i="27"/>
  <c r="M2" i="27" l="1"/>
  <c r="M3" i="27"/>
  <c r="M4" i="27"/>
  <c r="M5" i="27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N2" i="27"/>
  <c r="N3" i="27"/>
  <c r="N4" i="27"/>
  <c r="N5" i="27"/>
  <c r="N6" i="27"/>
  <c r="N7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Q26" i="46" l="1"/>
  <c r="O26" i="46"/>
  <c r="N26" i="46"/>
  <c r="M26" i="46"/>
  <c r="L26" i="46"/>
  <c r="K26" i="46"/>
  <c r="H26" i="46" l="1"/>
  <c r="G26" i="46"/>
  <c r="J26" i="46"/>
  <c r="F26" i="46"/>
  <c r="P23" i="46" l="1"/>
  <c r="P15" i="46"/>
  <c r="P12" i="46"/>
  <c r="P7" i="46"/>
  <c r="P20" i="46"/>
  <c r="P10" i="46" l="1"/>
  <c r="P18" i="46"/>
  <c r="P21" i="46"/>
  <c r="P25" i="46"/>
  <c r="P13" i="46"/>
  <c r="P14" i="46"/>
  <c r="P9" i="46"/>
  <c r="P17" i="46"/>
  <c r="P22" i="46"/>
  <c r="I26" i="46"/>
  <c r="P11" i="46"/>
  <c r="P16" i="46"/>
  <c r="P24" i="46"/>
  <c r="P19" i="46"/>
  <c r="P8" i="46"/>
  <c r="C26" i="46"/>
  <c r="P6" i="46"/>
  <c r="P26" i="46" l="1"/>
  <c r="L2" i="29" l="1"/>
  <c r="L3" i="29"/>
  <c r="L4" i="29"/>
  <c r="L5" i="29"/>
  <c r="L6" i="29"/>
  <c r="L7" i="29"/>
  <c r="L8" i="29"/>
  <c r="L9" i="29"/>
  <c r="L10" i="29"/>
  <c r="L11" i="29"/>
  <c r="L12" i="29"/>
  <c r="L13" i="29"/>
  <c r="L14" i="29"/>
  <c r="L15" i="29"/>
  <c r="L16" i="29"/>
  <c r="L17" i="29"/>
  <c r="L18" i="29"/>
  <c r="L19" i="29"/>
  <c r="L20" i="29"/>
  <c r="L21" i="29"/>
  <c r="L22" i="29"/>
  <c r="L23" i="29"/>
  <c r="L24" i="29"/>
  <c r="L25" i="29"/>
  <c r="L26" i="29"/>
  <c r="L27" i="29"/>
  <c r="L28" i="29"/>
  <c r="M2" i="29"/>
  <c r="M3" i="29"/>
  <c r="M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Q1" i="29" l="1"/>
  <c r="Q1" i="27"/>
  <c r="O1" i="29" l="1"/>
  <c r="P1" i="27"/>
</calcChain>
</file>

<file path=xl/connections.xml><?xml version="1.0" encoding="utf-8"?>
<connections xmlns="http://schemas.openxmlformats.org/spreadsheetml/2006/main">
  <connection id="1" keepAlive="1" name="Classeur1" type="5" refreshedVersion="4" deleted="1" refreshOnLoad="1" saveData="1">
    <dbPr connection="" command="" commandType="3"/>
  </connection>
  <connection id="2" keepAlive="1" name="Évolution_de_PV_2014_2015_2016_2017_(DPSP)" type="5" refreshedVersion="4" deleted="1" refreshOnLoad="1" saveData="1">
    <dbPr connection="" command="" commandType="3"/>
  </connection>
  <connection id="3" keepAlive="1" name="Répartition_de_PV_par_nature_2014_2015_2016_(CAPP)1" type="5" refreshedVersion="4" deleted="1" background="1" refreshOnLoad="1" saveData="1">
    <dbPr connection="" command="" commandType="3"/>
  </connection>
</connections>
</file>

<file path=xl/sharedStrings.xml><?xml version="1.0" encoding="utf-8"?>
<sst xmlns="http://schemas.openxmlformats.org/spreadsheetml/2006/main" count="518" uniqueCount="210">
  <si>
    <t>Total</t>
  </si>
  <si>
    <t>F4</t>
  </si>
  <si>
    <t>F5</t>
  </si>
  <si>
    <t>F11</t>
  </si>
  <si>
    <t>TOTAL</t>
  </si>
  <si>
    <t>Ville</t>
  </si>
  <si>
    <t>PARIS 18</t>
  </si>
  <si>
    <t>PARIS 19</t>
  </si>
  <si>
    <t>PARIS 05</t>
  </si>
  <si>
    <t>PARIS 12</t>
  </si>
  <si>
    <t>PARIS 15</t>
  </si>
  <si>
    <t>PARIS 13</t>
  </si>
  <si>
    <t>PARIS 20</t>
  </si>
  <si>
    <t>PARIS 04</t>
  </si>
  <si>
    <t>PARIS 03</t>
  </si>
  <si>
    <t>PARIS 07</t>
  </si>
  <si>
    <t>PARIS 11</t>
  </si>
  <si>
    <t>Colonne1</t>
  </si>
  <si>
    <t>Colonne2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</si>
  <si>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</si>
  <si>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</si>
  <si>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</si>
  <si>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</si>
  <si>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</si>
  <si>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</si>
  <si>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</si>
  <si>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</si>
  <si>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</si>
  <si>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</si>
  <si>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</si>
  <si>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</si>
  <si>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F22</t>
  </si>
  <si>
    <t>Bis/Ter</t>
  </si>
  <si>
    <t>Voie</t>
  </si>
  <si>
    <t>PLACE DE LA NATION</t>
  </si>
  <si>
    <t>BIS</t>
  </si>
  <si>
    <t>BOULEVARD BARBES</t>
  </si>
  <si>
    <t>RUE DE BELLEVILLE</t>
  </si>
  <si>
    <t>BOULEVARD DE GRENELLE</t>
  </si>
  <si>
    <t>PLACE JULES JOFFRIN</t>
  </si>
  <si>
    <t>RUE DU TEMPLE</t>
  </si>
  <si>
    <t>PROMENADE MAURICE CAREME</t>
  </si>
  <si>
    <t>RUE DU LIBAN</t>
  </si>
  <si>
    <t>RUE OBERKAMPF</t>
  </si>
  <si>
    <t>DE LA VILLETTE</t>
  </si>
  <si>
    <t>AVENUE GUSTAVE EIFFEL</t>
  </si>
  <si>
    <t>AVENUE ANATOLE FRANCE</t>
  </si>
  <si>
    <t>Date</t>
  </si>
  <si>
    <t>Adr Arrond</t>
  </si>
  <si>
    <t>Colonne3</t>
  </si>
  <si>
    <t>QUAI SAINT-BERNARD</t>
  </si>
  <si>
    <t>VOIE GEORGES POMPIDOU</t>
  </si>
  <si>
    <t>RUE D'EUPATORIA</t>
  </si>
  <si>
    <t>DES ABBESSES</t>
  </si>
  <si>
    <t>Adr Num Voie</t>
  </si>
  <si>
    <t>Adr Design Voie</t>
  </si>
  <si>
    <t>Adr Denom Voie</t>
  </si>
  <si>
    <t>Nom</t>
  </si>
  <si>
    <t>Num Agent</t>
  </si>
  <si>
    <t>RUE</t>
  </si>
  <si>
    <t>JACQUES COEUR</t>
  </si>
  <si>
    <t>ALL</t>
  </si>
  <si>
    <t>DU GENERAL DENAIN</t>
  </si>
  <si>
    <t>JEAN-JACQUES ROUSSEAU</t>
  </si>
  <si>
    <t>BD</t>
  </si>
  <si>
    <t>DE MAGENTA</t>
  </si>
  <si>
    <t>RAMBUTEAU</t>
  </si>
  <si>
    <t>DE BELZUNCE</t>
  </si>
  <si>
    <t>DE ROCROY</t>
  </si>
  <si>
    <t>DE ROCHECHOUART</t>
  </si>
  <si>
    <t>SAINT-LAZARE</t>
  </si>
  <si>
    <t>DU FAUBOURG MONTMARTRE</t>
  </si>
  <si>
    <t>DE LA GRANGE BATELIERE</t>
  </si>
  <si>
    <t>MARCADET</t>
  </si>
  <si>
    <t>MONTMARTRE</t>
  </si>
  <si>
    <t>LOUIS BLANC</t>
  </si>
  <si>
    <t>DU QUATRE SEPTEMBRE</t>
  </si>
  <si>
    <t>SAINT-DENIS</t>
  </si>
  <si>
    <t>DE SEBASTOPOL</t>
  </si>
  <si>
    <t>PL</t>
  </si>
  <si>
    <t>DE LA CONTRESCARPE</t>
  </si>
  <si>
    <t>LAUZIN</t>
  </si>
  <si>
    <t>JULES ROMAINS</t>
  </si>
  <si>
    <t>DE JOINVILLE</t>
  </si>
  <si>
    <t>SAINT-GERMAIN</t>
  </si>
  <si>
    <t>VICTOR HUGO</t>
  </si>
  <si>
    <t>BEAUBOURG</t>
  </si>
  <si>
    <t>DU GRENIER SAINT-LAZARE</t>
  </si>
  <si>
    <t>DE PORT-ROYAL</t>
  </si>
  <si>
    <t>DE TURENNE</t>
  </si>
  <si>
    <t>MONTGALLET</t>
  </si>
  <si>
    <t>DE LA POMPE</t>
  </si>
  <si>
    <t>TARDIEU</t>
  </si>
  <si>
    <t>LEPIC</t>
  </si>
  <si>
    <t>CUSTINE</t>
  </si>
  <si>
    <t>DU TEMPLE</t>
  </si>
  <si>
    <t>NOTRE-DAME DE NAZARETH</t>
  </si>
  <si>
    <t>JULES JOFFRIN</t>
  </si>
  <si>
    <t>GEORGES MANDEL</t>
  </si>
  <si>
    <t>CHARLOT</t>
  </si>
  <si>
    <t>DU CHATEAU D'EAU</t>
  </si>
  <si>
    <t>MARIE ET LOUISE</t>
  </si>
  <si>
    <t>HAUTEFEUILLE</t>
  </si>
  <si>
    <t>DE TORCY</t>
  </si>
  <si>
    <t>GREUZE</t>
  </si>
  <si>
    <t>Désignation voie</t>
  </si>
  <si>
    <t>Dénomination voie</t>
  </si>
  <si>
    <t>BOULEVARD</t>
  </si>
  <si>
    <t>PLACE</t>
  </si>
  <si>
    <t>DU FOIN</t>
  </si>
  <si>
    <t>POUSSIN</t>
  </si>
  <si>
    <t>AVENUE</t>
  </si>
  <si>
    <t>F94</t>
  </si>
  <si>
    <t>Arrt</t>
  </si>
  <si>
    <t>Cumul</t>
  </si>
  <si>
    <t>VOIE EXPRESS RIVE GAUCHE</t>
  </si>
  <si>
    <t>PARVIS DE NOTRE DAME</t>
  </si>
  <si>
    <t>PONT CHARLES DE GAULLE</t>
  </si>
  <si>
    <t>Bateaux</t>
  </si>
  <si>
    <t>Motos</t>
  </si>
  <si>
    <t>Avion</t>
  </si>
  <si>
    <t>Voiture</t>
  </si>
  <si>
    <t>Navire</t>
  </si>
  <si>
    <t>Camion</t>
  </si>
  <si>
    <t>Vélo</t>
  </si>
  <si>
    <t>Maison</t>
  </si>
  <si>
    <t>Frigo</t>
  </si>
  <si>
    <t>Meuble</t>
  </si>
  <si>
    <t>Chaise</t>
  </si>
  <si>
    <t>Porte</t>
  </si>
  <si>
    <t>Vitre</t>
  </si>
  <si>
    <t>Colonne4</t>
  </si>
  <si>
    <t>Colonne5</t>
  </si>
  <si>
    <t>Colonne6</t>
  </si>
  <si>
    <t>Colonne7</t>
  </si>
  <si>
    <t>Numéro voie</t>
  </si>
  <si>
    <t>Complé.</t>
  </si>
  <si>
    <t>Arrondissement</t>
  </si>
  <si>
    <t>Colonne8</t>
  </si>
  <si>
    <t>Colonne9</t>
  </si>
  <si>
    <t>Vendeur</t>
  </si>
  <si>
    <t>Affectation</t>
  </si>
  <si>
    <t>Colonne10</t>
  </si>
  <si>
    <t>Colonne11</t>
  </si>
  <si>
    <t>Mois</t>
  </si>
  <si>
    <t>Année</t>
  </si>
  <si>
    <t>Alain</t>
  </si>
  <si>
    <t>victor</t>
  </si>
  <si>
    <t>Fabrice</t>
  </si>
  <si>
    <t>Gérard</t>
  </si>
  <si>
    <t>Azize</t>
  </si>
  <si>
    <t>Mansour</t>
  </si>
  <si>
    <t>Dia</t>
  </si>
  <si>
    <t>Lidl</t>
  </si>
  <si>
    <t>Thomas</t>
  </si>
  <si>
    <t>Véronique</t>
  </si>
  <si>
    <t>Alice</t>
  </si>
  <si>
    <t>Elodie</t>
  </si>
  <si>
    <t>Samira</t>
  </si>
  <si>
    <t>Roger</t>
  </si>
  <si>
    <t>Stephane</t>
  </si>
  <si>
    <t>Thiérry</t>
  </si>
  <si>
    <t>Valèrie</t>
  </si>
  <si>
    <t>Sophie</t>
  </si>
  <si>
    <t>Stéphanie</t>
  </si>
  <si>
    <t>Gabriel</t>
  </si>
  <si>
    <t>Jules</t>
  </si>
  <si>
    <t>Lucas</t>
  </si>
  <si>
    <t>Louis</t>
  </si>
  <si>
    <t>Adam</t>
  </si>
  <si>
    <t>Hugo</t>
  </si>
  <si>
    <t>I.D : Vendeur</t>
  </si>
  <si>
    <t>Darty</t>
  </si>
  <si>
    <t>Carrefour</t>
  </si>
  <si>
    <t>Fnac</t>
  </si>
  <si>
    <t>dia</t>
  </si>
  <si>
    <t>BHV</t>
  </si>
  <si>
    <t>Castorama</t>
  </si>
  <si>
    <t>Lille</t>
  </si>
  <si>
    <t>Nice</t>
  </si>
  <si>
    <t>Giffi</t>
  </si>
  <si>
    <t>Tati</t>
  </si>
  <si>
    <t>Lyon</t>
  </si>
  <si>
    <t>Toulouse</t>
  </si>
  <si>
    <t>Champs</t>
  </si>
  <si>
    <t>Canada</t>
  </si>
  <si>
    <t>Colonne72</t>
  </si>
  <si>
    <t>Colonne13</t>
  </si>
  <si>
    <t>Ventes</t>
  </si>
  <si>
    <t>Vente</t>
  </si>
  <si>
    <t>vante</t>
  </si>
  <si>
    <t>État</t>
  </si>
  <si>
    <t>En attente</t>
  </si>
  <si>
    <t>attentes</t>
  </si>
  <si>
    <t>attante</t>
  </si>
  <si>
    <t>Livraison</t>
  </si>
  <si>
    <t>livraizon</t>
  </si>
  <si>
    <t>livréson</t>
  </si>
  <si>
    <t>fait</t>
  </si>
  <si>
    <t>Réf produits</t>
  </si>
  <si>
    <t>Num.</t>
  </si>
  <si>
    <t>Nom vendeur</t>
  </si>
  <si>
    <t>Produits</t>
  </si>
  <si>
    <t>Fait</t>
  </si>
  <si>
    <t>…</t>
  </si>
  <si>
    <t>Arrondissment</t>
  </si>
  <si>
    <t>Bonjour à toutes et à tous, je souhaiterai regrouper les données (État) de la colonne W pour Data_1 et I pour Data_2 par arrondissement et par période</t>
  </si>
  <si>
    <t>CUMUL
depuis 01/01</t>
  </si>
  <si>
    <t>Là c'est un gros point d'interrogation !</t>
  </si>
  <si>
    <t>j'ai regroupé par année et mois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</si>
</sst>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\+0.00%;\-0.00%;0.0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14" fontId="0" fillId="0" borderId="0" xfId="0" applyNumberFormat="1"/>
    <xf numFmtId="0" fontId="1" fillId="0" borderId="2" xfId="0" applyFont="1" applyBorder="1"/>
    <xf numFmtId="0" fontId="0" fillId="0" borderId="0" xfId="0" applyNumberFormat="1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17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right" vertical="center" indent="1"/>
    </xf>
    <xf numFmtId="0" fontId="1" fillId="5" borderId="14" xfId="0" applyFont="1" applyFill="1" applyBorder="1" applyAlignment="1" applyProtection="1">
      <alignment horizontal="right" vertical="center" indent="1"/>
    </xf>
    <xf numFmtId="0" fontId="1" fillId="5" borderId="10" xfId="0" applyFont="1" applyFill="1" applyBorder="1" applyAlignment="1" applyProtection="1">
      <alignment horizontal="right" vertical="center" indent="1"/>
    </xf>
    <xf numFmtId="0" fontId="0" fillId="0" borderId="8" xfId="0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right" vertical="center" indent="1"/>
    </xf>
    <xf numFmtId="0" fontId="1" fillId="5" borderId="11" xfId="0" applyFont="1" applyFill="1" applyBorder="1" applyAlignment="1" applyProtection="1">
      <alignment horizontal="right" vertical="center" indent="1"/>
    </xf>
    <xf numFmtId="0" fontId="0" fillId="0" borderId="19" xfId="0" applyBorder="1" applyAlignment="1" applyProtection="1">
      <alignment horizontal="center" vertical="center"/>
    </xf>
    <xf numFmtId="0" fontId="1" fillId="5" borderId="18" xfId="0" applyFont="1" applyFill="1" applyBorder="1" applyAlignment="1" applyProtection="1">
      <alignment horizontal="right" vertical="center" indent="1"/>
    </xf>
    <xf numFmtId="0" fontId="1" fillId="6" borderId="4" xfId="0" applyFont="1" applyFill="1" applyBorder="1" applyAlignment="1" applyProtection="1">
      <alignment horizontal="center" vertical="center"/>
    </xf>
    <xf numFmtId="3" fontId="1" fillId="6" borderId="5" xfId="0" applyNumberFormat="1" applyFont="1" applyFill="1" applyBorder="1" applyAlignment="1" applyProtection="1">
      <alignment horizontal="right" vertical="center" indent="1"/>
    </xf>
    <xf numFmtId="3" fontId="1" fillId="6" borderId="3" xfId="0" applyNumberFormat="1" applyFont="1" applyFill="1" applyBorder="1" applyAlignment="1" applyProtection="1">
      <alignment horizontal="right" vertical="center" indent="1"/>
    </xf>
    <xf numFmtId="3" fontId="1" fillId="6" borderId="9" xfId="0" applyNumberFormat="1" applyFont="1" applyFill="1" applyBorder="1" applyAlignment="1" applyProtection="1">
      <alignment horizontal="right" vertical="center" indent="1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1" fillId="5" borderId="13" xfId="0" applyFont="1" applyFill="1" applyBorder="1" applyAlignment="1" applyProtection="1">
      <alignment horizontal="right" vertical="center" indent="1"/>
    </xf>
    <xf numFmtId="14" fontId="0" fillId="0" borderId="0" xfId="0" applyNumberFormat="1" applyProtection="1">
      <protection locked="0"/>
    </xf>
    <xf numFmtId="14" fontId="0" fillId="3" borderId="0" xfId="0" applyNumberFormat="1" applyFill="1" applyProtection="1">
      <protection locked="0"/>
    </xf>
    <xf numFmtId="14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4" fillId="4" borderId="0" xfId="0" applyFont="1" applyFill="1"/>
    <xf numFmtId="14" fontId="4" fillId="4" borderId="0" xfId="0" applyNumberFormat="1" applyFont="1" applyFill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vertical="center" wrapText="1"/>
    </xf>
    <xf numFmtId="0" fontId="5" fillId="4" borderId="0" xfId="2" applyFill="1" applyAlignment="1">
      <alignment vertical="center" wrapText="1"/>
    </xf>
    <xf numFmtId="165" fontId="0" fillId="3" borderId="0" xfId="0" applyNumberFormat="1" applyFill="1" applyBorder="1" applyAlignment="1" applyProtection="1">
      <alignment horizontal="right" vertical="center" indent="1"/>
    </xf>
    <xf numFmtId="165" fontId="1" fillId="3" borderId="0" xfId="0" applyNumberFormat="1" applyFont="1" applyFill="1" applyBorder="1" applyAlignment="1" applyProtection="1">
      <alignment horizontal="right" vertical="center" indent="1"/>
    </xf>
    <xf numFmtId="0" fontId="0" fillId="0" borderId="21" xfId="0" applyBorder="1" applyAlignment="1" applyProtection="1">
      <alignment horizontal="center" vertical="top" wrapText="1"/>
    </xf>
    <xf numFmtId="0" fontId="1" fillId="0" borderId="24" xfId="0" applyFont="1" applyFill="1" applyBorder="1" applyAlignment="1" applyProtection="1">
      <alignment vertical="center"/>
    </xf>
    <xf numFmtId="0" fontId="0" fillId="0" borderId="24" xfId="0" applyFill="1" applyBorder="1" applyProtection="1">
      <protection locked="0"/>
    </xf>
    <xf numFmtId="164" fontId="0" fillId="0" borderId="26" xfId="0" applyNumberFormat="1" applyBorder="1" applyAlignment="1" applyProtection="1">
      <alignment horizontal="right" vertical="center" indent="1"/>
    </xf>
    <xf numFmtId="164" fontId="0" fillId="0" borderId="25" xfId="0" applyNumberFormat="1" applyBorder="1" applyAlignment="1" applyProtection="1">
      <alignment horizontal="right" vertical="center" indent="1"/>
    </xf>
    <xf numFmtId="0" fontId="6" fillId="0" borderId="0" xfId="0" applyFont="1" applyAlignment="1" applyProtection="1">
      <protection locked="0"/>
    </xf>
    <xf numFmtId="0" fontId="7" fillId="7" borderId="22" xfId="0" applyFont="1" applyFill="1" applyBorder="1" applyAlignment="1" applyProtection="1">
      <alignment horizontal="center" vertical="center" wrapText="1"/>
    </xf>
    <xf numFmtId="0" fontId="7" fillId="7" borderId="22" xfId="0" applyFont="1" applyFill="1" applyBorder="1" applyAlignment="1" applyProtection="1">
      <alignment vertical="center" wrapText="1"/>
    </xf>
    <xf numFmtId="0" fontId="7" fillId="7" borderId="23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1" fillId="3" borderId="15" xfId="0" applyNumberFormat="1" applyFont="1" applyFill="1" applyBorder="1" applyAlignment="1" applyProtection="1">
      <alignment horizontal="left" vertical="center"/>
      <protection locked="0"/>
    </xf>
    <xf numFmtId="49" fontId="1" fillId="3" borderId="0" xfId="0" applyNumberFormat="1" applyFont="1" applyFill="1" applyBorder="1" applyAlignment="1" applyProtection="1">
      <alignment horizontal="left" vertical="center"/>
      <protection locked="0"/>
    </xf>
    <xf numFmtId="0" fontId="1" fillId="4" borderId="20" xfId="0" applyFont="1" applyFill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</xf>
    <xf numFmtId="0" fontId="9" fillId="0" borderId="0" xfId="0" applyFont="1" applyProtection="1">
      <protection locked="0"/>
    </xf>
  </cellXfs>
  <cellStyles count="3">
    <cellStyle name="Lien hypertexte" xfId="2" builtinId="8"/>
    <cellStyle name="Normal" xfId="0" builtinId="0"/>
    <cellStyle name="Normal 2" xfId="1"/>
  </cellStyles>
  <dxfs count="64"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numFmt numFmtId="19" formatCode="dd/mm/yyyy"/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numFmt numFmtId="19" formatCode="dd/mm/yyyy"/>
      <fill>
        <patternFill patternType="solid">
          <fgColor indexed="64"/>
          <bgColor theme="0" tint="-4.9989318521683403E-2"/>
        </patternFill>
      </fill>
    </dxf>
    <dxf>
      <numFmt numFmtId="19" formatCode="dd/mm/yyyy"/>
      <fill>
        <patternFill patternType="solid">
          <fgColor indexed="64"/>
          <bgColor theme="0" tint="-4.9989318521683403E-2"/>
        </patternFill>
      </fill>
    </dxf>
    <dxf>
      <numFmt numFmtId="19" formatCode="dd/mm/yyyy"/>
      <fill>
        <patternFill patternType="solid">
          <fgColor indexed="64"/>
          <bgColor theme="0" tint="-4.9989318521683403E-2"/>
        </patternFill>
      </fill>
    </dxf>
    <dxf>
      <numFmt numFmtId="19" formatCode="dd/mm/yyyy"/>
      <fill>
        <patternFill patternType="solid">
          <fgColor indexed="64"/>
          <bgColor theme="0" tint="-4.9989318521683403E-2"/>
        </patternFill>
      </fill>
    </dxf>
    <dxf>
      <numFmt numFmtId="19" formatCode="dd/mm/yyyy"/>
      <fill>
        <patternFill patternType="solid">
          <fgColor indexed="64"/>
          <bgColor theme="0" tint="-4.9989318521683403E-2"/>
        </patternFill>
      </fill>
    </dxf>
    <dxf>
      <numFmt numFmtId="19" formatCode="dd/mm/yyyy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</dxfs>
  <tableStyles count="0" defaultTableStyle="TableStyleMedium2" defaultPivotStyle="PivotStyleLight16"/>
  <colors>
    <mruColors>
      <color rgb="FFCCFFFF"/>
      <color rgb="FFE20EBA"/>
      <color rgb="FFFF6600"/>
      <color rgb="FFFFFFCC"/>
      <color rgb="FF0000FF"/>
      <color rgb="FFFF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9525</xdr:rowOff>
    </xdr:to>
    <xdr:cxnSp macro="">
      <xdr:nvCxnSpPr>
        <xdr:cNvPr id="2" name="Connecteur droit 1"/>
        <xdr:cNvCxnSpPr/>
      </xdr:nvCxnSpPr>
      <xdr:spPr>
        <a:xfrm>
          <a:off x="504825" y="590550"/>
          <a:ext cx="762000" cy="9620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683559</xdr:colOff>
      <xdr:row>32</xdr:row>
      <xdr:rowOff>22411</xdr:rowOff>
    </xdr:from>
    <xdr:ext cx="6264088" cy="1154207"/>
    <xdr:sp macro="" textlink="">
      <xdr:nvSpPr>
        <xdr:cNvPr id="3" name="ZoneTexte 2"/>
        <xdr:cNvSpPr txBox="1"/>
      </xdr:nvSpPr>
      <xdr:spPr>
        <a:xfrm>
          <a:off x="1187824" y="6936440"/>
          <a:ext cx="6264088" cy="11542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800" b="1"/>
            <a:t>Important : dans ces colonnes les données ne sont pas écrivent de la même manière (exemple</a:t>
          </a:r>
          <a:r>
            <a:rPr lang="fr-FR" sz="1800" b="1" baseline="0"/>
            <a:t> : </a:t>
          </a:r>
          <a:r>
            <a:rPr lang="fr-FR" sz="1800" b="1" u="sng" baseline="0"/>
            <a:t>ventes</a:t>
          </a:r>
          <a:r>
            <a:rPr lang="fr-FR" sz="1800" b="1" baseline="0"/>
            <a:t> certain l'on écrit </a:t>
          </a:r>
          <a:r>
            <a:rPr lang="fr-FR" sz="1800" b="1" baseline="0">
              <a:solidFill>
                <a:srgbClr val="FF0000"/>
              </a:solidFill>
            </a:rPr>
            <a:t>vante</a:t>
          </a:r>
          <a:r>
            <a:rPr lang="fr-FR" sz="1800" b="1" baseline="0">
              <a:solidFill>
                <a:schemeClr val="tx1"/>
              </a:solidFill>
            </a:rPr>
            <a:t>, </a:t>
          </a:r>
          <a:r>
            <a:rPr lang="fr-FR" sz="1800" b="1" baseline="0">
              <a:solidFill>
                <a:srgbClr val="FF0000"/>
              </a:solidFill>
            </a:rPr>
            <a:t>vantes ou vente</a:t>
          </a:r>
          <a:r>
            <a:rPr lang="fr-FR" sz="1800" b="1" baseline="0"/>
            <a:t>)</a:t>
          </a:r>
          <a:r>
            <a:rPr lang="fr-FR" sz="1800" b="1"/>
            <a:t>, il a y t'il une possiblité de récupérer les données?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1</xdr:rowOff>
    </xdr:from>
    <xdr:ext cx="6264088" cy="739588"/>
    <xdr:sp macro="" textlink="">
      <xdr:nvSpPr>
        <xdr:cNvPr id="2" name="ZoneTexte 1"/>
        <xdr:cNvSpPr txBox="1"/>
      </xdr:nvSpPr>
      <xdr:spPr>
        <a:xfrm>
          <a:off x="504265" y="2297207"/>
          <a:ext cx="6264088" cy="7395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800" b="1"/>
            <a:t>Dans ce tableau : je souhaiterai</a:t>
          </a:r>
          <a:r>
            <a:rPr lang="fr-FR" sz="1800" b="1" baseline="0"/>
            <a:t> regrouper la colonne (S Data_1 et J Data_2 et D Data_3 par arrondissement.</a:t>
          </a:r>
          <a:endParaRPr lang="fr-FR" sz="1800" b="1"/>
        </a:p>
      </xdr:txBody>
    </xdr:sp>
    <xdr:clientData/>
  </xdr:oneCellAnchor>
</xdr:wsDr>
</file>

<file path=xl/queryTables/queryTable1.xml><?xml version="1.0" encoding="utf-8"?>
<queryTable xmlns="http://schemas.openxmlformats.org/spreadsheetml/2006/main" name="Classeur1" backgroundRefresh="0" refreshOnLoad="1" connectionId="1" autoFormatId="16" applyNumberFormats="0" applyBorderFormats="0" applyFontFormats="0" applyPatternFormats="0" applyAlignmentFormats="0" applyWidthHeightFormats="0">
  <queryTableRefresh nextId="31">
    <queryTableFields count="24">
      <queryTableField id="1" name="F1" tableColumnId="1"/>
      <queryTableField id="3" name="Critères" tableColumnId="3"/>
      <queryTableField id="4" name="F4" tableColumnId="4"/>
      <queryTableField id="5" name="F5" tableColumnId="5"/>
      <queryTableField id="6" name="F6" tableColumnId="6"/>
      <queryTableField id="7" name="F7" tableColumnId="7"/>
      <queryTableField id="8" name="F8" tableColumnId="8"/>
      <queryTableField id="9" name="F9" tableColumnId="9"/>
      <queryTableField id="29" dataBound="0" tableColumnId="20"/>
      <queryTableField id="10" name="F10" tableColumnId="10"/>
      <queryTableField id="11" name="F11" tableColumnId="11"/>
      <queryTableField id="12" name="F12" tableColumnId="12"/>
      <queryTableField id="13" name="F13" tableColumnId="13"/>
      <queryTableField id="14" name="F14" tableColumnId="14"/>
      <queryTableField id="15" name="F15" tableColumnId="15"/>
      <queryTableField id="30" dataBound="0" tableColumnId="21"/>
      <queryTableField id="16" name="F16" tableColumnId="16"/>
      <queryTableField id="17" name="F17" tableColumnId="17"/>
      <queryTableField id="18" name="F18" tableColumnId="18"/>
      <queryTableField id="19" name="F19" tableColumnId="19"/>
      <queryTableField id="25" name="F2" tableColumnId="2"/>
      <queryTableField id="26" name="F20" tableColumnId="24"/>
      <queryTableField id="27" name="F21" tableColumnId="25"/>
      <queryTableField id="28" name="F22" tableColumnId="26"/>
    </queryTableFields>
  </queryTableRefresh>
</queryTable>
</file>

<file path=xl/queryTables/queryTable2.xml><?xml version="1.0" encoding="utf-8"?>
<queryTable xmlns="http://schemas.openxmlformats.org/spreadsheetml/2006/main" name="Évolution_de_PV_2014_2015_2016_2017_(DPSP)" backgroundRefresh="0" refreshOnLoad="1" connectionId="2" autoFormatId="16" applyNumberFormats="0" applyBorderFormats="0" applyFontFormats="0" applyPatternFormats="0" applyAlignmentFormats="0" applyWidthHeightFormats="0">
  <queryTableRefresh nextId="16" unboundColumnsRight="3">
    <queryTableFields count="15">
      <queryTableField id="1" name="Num Pv" tableColumnId="1"/>
      <queryTableField id="2" name="Date" tableColumnId="2"/>
      <queryTableField id="3" name="Adr Arrond" tableColumnId="3"/>
      <queryTableField id="4" name="Nombre de PV" tableColumnId="4"/>
      <queryTableField id="5" name="Infractions" tableColumnId="5"/>
      <queryTableField id="9" name="Adr Num Voie" tableColumnId="9"/>
      <queryTableField id="10" name="Adr Design Voie" tableColumnId="10"/>
      <queryTableField id="11" name="Adr Denom Voie" tableColumnId="11"/>
      <queryTableField id="12" name="Ncat Motif#Description" tableColumnId="12"/>
      <queryTableField id="13" name="Ncat Secteurs#Description" tableColumnId="13"/>
      <queryTableField id="14" name="Nom" tableColumnId="14"/>
      <queryTableField id="15" name="Num Agent" tableColumnId="15"/>
      <queryTableField id="6" dataBound="0" tableColumnId="6"/>
      <queryTableField id="7" dataBound="0" tableColumnId="7"/>
      <queryTableField id="8" dataBound="0" tableColumnId="8"/>
    </queryTableFields>
  </queryTableRefresh>
</queryTable>
</file>

<file path=xl/queryTables/queryTable3.xml><?xml version="1.0" encoding="utf-8"?>
<queryTable xmlns="http://schemas.openxmlformats.org/spreadsheetml/2006/main" name="Répartition_de_PV_par_nature_2014_2015_2016_(CAPP)" refreshOnLoad="1" connectionId="3" autoFormatId="16" applyNumberFormats="0" applyBorderFormats="0" applyFontFormats="0" applyPatternFormats="0" applyAlignmentFormats="0" applyWidthHeightFormats="0">
  <queryTableRefresh nextId="15" unboundColumnsRight="3">
    <queryTableFields count="14">
      <queryTableField id="1" name="F1" tableColumnId="1"/>
      <queryTableField id="2" name="F2" tableColumnId="2"/>
      <queryTableField id="3" name="RÉPARTITION DE PV PAR ARRONDISSEMENT ET PAR NATURE" tableColumnId="3"/>
      <queryTableField id="4" name="F4" tableColumnId="4"/>
      <queryTableField id="5" name="F5" tableColumnId="5"/>
      <queryTableField id="6" name="F6" tableColumnId="6"/>
      <queryTableField id="10" name="F7" tableColumnId="10"/>
      <queryTableField id="11" name="F8" tableColumnId="11"/>
      <queryTableField id="12" name="F9" tableColumnId="12"/>
      <queryTableField id="13" name="F10" tableColumnId="13"/>
      <queryTableField id="14" name="F11" tableColumnId="14"/>
      <queryTableField id="7" dataBound="0" tableColumnId="7"/>
      <queryTableField id="8" dataBound="0" tableColumnId="8"/>
      <queryTableField id="9" dataBound="0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2" name="Tableau_Classeur13" displayName="Tableau_Classeur13" ref="A1:X29" tableType="queryTable" totalsRowShown="0" headerRowDxfId="63" dataDxfId="62" totalsRowDxfId="61">
  <autoFilter ref="A1:X29"/>
  <tableColumns count="24">
    <tableColumn id="1" uniqueName="1" name="Produits" queryTableFieldId="1" dataDxfId="60" totalsRowDxfId="59"/>
    <tableColumn id="3" uniqueName="3" name="Colonne1" queryTableFieldId="3" dataDxfId="58" totalsRowDxfId="57"/>
    <tableColumn id="4" uniqueName="4" name="Colonne2" queryTableFieldId="4" dataDxfId="56" totalsRowDxfId="55"/>
    <tableColumn id="5" uniqueName="5" name="Colonne3" queryTableFieldId="5" dataDxfId="54" totalsRowDxfId="53"/>
    <tableColumn id="6" uniqueName="6" name="Colonne4" queryTableFieldId="6" dataDxfId="52" totalsRowDxfId="51"/>
    <tableColumn id="7" uniqueName="7" name="Colonne5" queryTableFieldId="7" dataDxfId="50" totalsRowDxfId="49"/>
    <tableColumn id="8" uniqueName="8" name="Colonne6" queryTableFieldId="8" dataDxfId="48" totalsRowDxfId="47"/>
    <tableColumn id="9" uniqueName="9" name="Colonne7" queryTableFieldId="9" dataDxfId="46" totalsRowDxfId="45"/>
    <tableColumn id="20" uniqueName="20" name="Colonne72" queryTableFieldId="29" dataDxfId="44" totalsRowDxfId="43"/>
    <tableColumn id="10" uniqueName="10" name="Numéro voie" queryTableFieldId="10" dataDxfId="42" totalsRowDxfId="41"/>
    <tableColumn id="11" uniqueName="11" name="Complé." queryTableFieldId="11" dataDxfId="40" totalsRowDxfId="39"/>
    <tableColumn id="12" uniqueName="12" name="Voie" queryTableFieldId="12" dataDxfId="38" totalsRowDxfId="37"/>
    <tableColumn id="13" uniqueName="13" name="Arrondissement" queryTableFieldId="13" dataDxfId="36" totalsRowDxfId="35"/>
    <tableColumn id="14" uniqueName="14" name="Colonne8" queryTableFieldId="14" dataDxfId="34" totalsRowDxfId="33"/>
    <tableColumn id="15" uniqueName="15" name="Date" queryTableFieldId="15" dataDxfId="32" totalsRowDxfId="31"/>
    <tableColumn id="21" uniqueName="21" name="Colonne13" queryTableFieldId="30" dataDxfId="30" totalsRowDxfId="29"/>
    <tableColumn id="16" uniqueName="16" name="Vendeur" queryTableFieldId="16" dataDxfId="28" totalsRowDxfId="27"/>
    <tableColumn id="17" uniqueName="17" name="I.D : Vendeur" queryTableFieldId="17" dataDxfId="26" totalsRowDxfId="25"/>
    <tableColumn id="18" uniqueName="18" name="Affectation" queryTableFieldId="18" dataDxfId="24" totalsRowDxfId="23"/>
    <tableColumn id="19" uniqueName="19" name="Colonne9" queryTableFieldId="19" dataDxfId="22" totalsRowDxfId="21"/>
    <tableColumn id="2" uniqueName="2" name="Colonne10" queryTableFieldId="25" dataDxfId="20" totalsRowDxfId="19"/>
    <tableColumn id="24" uniqueName="24" name="Colonne11" queryTableFieldId="26" dataDxfId="18" totalsRowDxfId="17"/>
    <tableColumn id="25" uniqueName="25" name="État" queryTableFieldId="27" dataDxfId="16" totalsRowDxfId="15"/>
    <tableColumn id="26" uniqueName="26" name="F22" queryTableFieldId="28" dataDxfId="14" totalsRow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au_Évolution_de_PV_2014_2015_2016_2017__DPSP" displayName="Tableau_Évolution_de_PV_2014_2015_2016_2017__DPSP" ref="A1:O28" tableType="queryTable" totalsRowCount="1">
  <autoFilter ref="A1:O27"/>
  <tableColumns count="15">
    <tableColumn id="1" uniqueName="1" name="Produits" queryTableFieldId="1"/>
    <tableColumn id="2" uniqueName="2" name="Date" queryTableFieldId="2" dataDxfId="12" totalsRowDxfId="2"/>
    <tableColumn id="3" uniqueName="3" name="Adr Arrond" queryTableFieldId="3"/>
    <tableColumn id="4" uniqueName="4" name="Colonne4" queryTableFieldId="4"/>
    <tableColumn id="5" uniqueName="5" name="Colonne5" queryTableFieldId="5"/>
    <tableColumn id="9" uniqueName="9" name="Adr Num Voie" queryTableFieldId="9"/>
    <tableColumn id="10" uniqueName="10" name="Adr Design Voie" queryTableFieldId="10"/>
    <tableColumn id="11" uniqueName="11" name="Adr Denom Voie" queryTableFieldId="11"/>
    <tableColumn id="12" uniqueName="12" name="État" queryTableFieldId="12"/>
    <tableColumn id="13" uniqueName="13" name="Affectation" queryTableFieldId="13"/>
    <tableColumn id="14" uniqueName="14" name="Nom" queryTableFieldId="14"/>
    <tableColumn id="15" uniqueName="15" name="Num Agent" queryTableFieldId="15"/>
    <tableColumn id="6" uniqueName="6" name="Mois" queryTableFieldId="6" dataDxfId="11" totalsRowDxfId="1">
      <calculatedColumnFormula>MONTH(B2)</calculatedColumnFormula>
    </tableColumn>
    <tableColumn id="7" uniqueName="7" name="Année" queryTableFieldId="7" dataDxfId="10" totalsRowDxfId="0">
      <calculatedColumnFormula>YEAR(B2)</calculatedColumnFormula>
    </tableColumn>
    <tableColumn id="8" uniqueName="8" name="Colonne3" queryTableFieldId="8" dataDxfId="3">
      <calculatedColumnFormula>NOT(ISERROR(FIND("att",Tableau_Évolution_de_PV_2014_2015_2016_2017__DPSP[[#This Row],[État]])))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au_Répartition_de_PV_par_nature_2014_2015_2016__CAPP56" displayName="Tableau_Répartition_de_PV_par_nature_2014_2015_2016__CAPP56" ref="A1:N29" tableType="queryTable" totalsRowCount="1">
  <autoFilter ref="A1:N28"/>
  <tableColumns count="14">
    <tableColumn id="1" uniqueName="1" name="Réf produits" queryTableFieldId="1"/>
    <tableColumn id="2" uniqueName="2" name="Date" queryTableFieldId="2" dataDxfId="9" totalsRowDxfId="8"/>
    <tableColumn id="3" uniqueName="3" name="Arrondissement" queryTableFieldId="3"/>
    <tableColumn id="4" uniqueName="4" name="F4" queryTableFieldId="4"/>
    <tableColumn id="5" uniqueName="5" name="F5" queryTableFieldId="5"/>
    <tableColumn id="6" uniqueName="6" name="Num." queryTableFieldId="6"/>
    <tableColumn id="10" uniqueName="10" name="Bis/Ter" queryTableFieldId="10"/>
    <tableColumn id="11" uniqueName="11" name="Voie" queryTableFieldId="11"/>
    <tableColumn id="12" uniqueName="12" name="Nom vendeur" queryTableFieldId="12"/>
    <tableColumn id="13" uniqueName="13" name="Num Agent" queryTableFieldId="13"/>
    <tableColumn id="14" uniqueName="14" name="F11" queryTableFieldId="14"/>
    <tableColumn id="7" uniqueName="7" name="Mois" queryTableFieldId="7" dataDxfId="7" totalsRowDxfId="6">
      <calculatedColumnFormula>MONTH(B2)</calculatedColumnFormula>
    </tableColumn>
    <tableColumn id="8" uniqueName="8" name="Année" queryTableFieldId="8" dataDxfId="5" totalsRowDxfId="4">
      <calculatedColumnFormula>YEAR(B2)</calculatedColumnFormula>
    </tableColumn>
    <tableColumn id="9" uniqueName="9" name="F94" queryTableField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U735"/>
  <sheetViews>
    <sheetView tabSelected="1" zoomScale="85" zoomScaleNormal="85" workbookViewId="0">
      <selection activeCell="C6" sqref="C6"/>
    </sheetView>
  </sheetViews>
  <sheetFormatPr baseColWidth="10" defaultColWidth="11.42578125" defaultRowHeight="15" x14ac:dyDescent="0.25"/>
  <cols>
    <col min="1" max="1" width="7.5703125" style="4" customWidth="1"/>
    <col min="2" max="2" width="11.42578125" style="23"/>
    <col min="3" max="5" width="11.42578125" style="5"/>
    <col min="6" max="6" width="11.85546875" style="5" customWidth="1"/>
    <col min="7" max="7" width="11.42578125" style="5"/>
    <col min="8" max="8" width="12.140625" style="5" customWidth="1"/>
    <col min="9" max="9" width="12.5703125" style="5" customWidth="1"/>
    <col min="10" max="13" width="11.42578125" style="5"/>
    <col min="14" max="14" width="12.85546875" style="5" customWidth="1"/>
    <col min="15" max="15" width="11.42578125" style="5"/>
    <col min="16" max="17" width="11" style="5" customWidth="1"/>
    <col min="18" max="19" width="11.42578125" style="5"/>
    <col min="20" max="21" width="11.42578125" style="26"/>
    <col min="22" max="16384" width="11.42578125" style="5"/>
  </cols>
  <sheetData>
    <row r="1" spans="2:21" s="4" customFormat="1" ht="15.75" x14ac:dyDescent="0.25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T1" s="27"/>
      <c r="U1" s="27"/>
    </row>
    <row r="2" spans="2:21" s="4" customFormat="1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T2" s="27"/>
      <c r="U2" s="27"/>
    </row>
    <row r="3" spans="2:21" s="4" customFormat="1" ht="15.75" thickBot="1" x14ac:dyDescent="0.3"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3"/>
      <c r="Q3" s="53"/>
      <c r="T3" s="27"/>
      <c r="U3" s="27"/>
    </row>
    <row r="4" spans="2:21" s="5" customFormat="1" ht="15" customHeight="1" x14ac:dyDescent="0.25">
      <c r="B4" s="38"/>
      <c r="C4" s="39"/>
      <c r="D4" s="39"/>
      <c r="E4" s="39"/>
      <c r="F4" s="39"/>
      <c r="G4" s="39"/>
      <c r="H4" s="39"/>
      <c r="I4" s="39"/>
      <c r="J4" s="39"/>
      <c r="K4" s="40"/>
      <c r="L4" s="40"/>
      <c r="M4" s="40"/>
      <c r="N4" s="40"/>
      <c r="O4" s="40"/>
      <c r="P4" s="55" t="s">
        <v>4</v>
      </c>
      <c r="Q4" s="49" t="s">
        <v>207</v>
      </c>
      <c r="T4" s="28">
        <v>42736</v>
      </c>
      <c r="U4" s="28">
        <v>42799</v>
      </c>
    </row>
    <row r="5" spans="2:21" s="5" customFormat="1" ht="60" customHeight="1" thickBot="1" x14ac:dyDescent="0.3">
      <c r="B5" s="6" t="s">
        <v>113</v>
      </c>
      <c r="C5" s="44" t="s">
        <v>188</v>
      </c>
      <c r="D5" s="44" t="s">
        <v>192</v>
      </c>
      <c r="E5" s="44" t="s">
        <v>195</v>
      </c>
      <c r="F5" s="44" t="s">
        <v>119</v>
      </c>
      <c r="G5" s="44" t="s">
        <v>203</v>
      </c>
      <c r="H5" s="44" t="s">
        <v>204</v>
      </c>
      <c r="I5" s="44"/>
      <c r="J5" s="44"/>
      <c r="K5" s="45"/>
      <c r="L5" s="45"/>
      <c r="M5" s="45"/>
      <c r="N5" s="45"/>
      <c r="O5" s="46"/>
      <c r="P5" s="56"/>
      <c r="Q5" s="50"/>
      <c r="T5" s="26">
        <v>42370</v>
      </c>
      <c r="U5" s="26"/>
    </row>
    <row r="6" spans="2:21" s="5" customFormat="1" x14ac:dyDescent="0.25">
      <c r="B6" s="7">
        <v>1</v>
      </c>
      <c r="C6" s="8">
        <f>SUMPRODUCT((VALUE(RIGHT(Data_1!$M$4:$M$29,2))=$B6)*(MID(Data_1!$W$4:$W$29,3,3)="nte"))+SUMPRODUCT((Data_2!$C$2:$C$26=$B6)*(MID(Data_2!$I$2:$I$26,3,3)="nte"))</f>
        <v>1</v>
      </c>
      <c r="D6" s="8">
        <f>SUMPRODUCT((VALUE(RIGHT(Data_1!$M$4:$M$29,2))=$B6)*(NOT(ISERROR(FIND("att",Data_1!$W$4:$W$29)))))+SUMPRODUCT((Data_2!$C$2:$C$26=$B6)*(NOT(ISERROR(FIND("att",Data_2!$I$2:$I$26)))))</f>
        <v>1</v>
      </c>
      <c r="E6" s="8">
        <f>SUMPRODUCT((VALUE(RIGHT(Data_1!$M$4:$M$29,2))=$B6)*(NOT(ISERROR(FIND("ivrai",Data_1!$W$4:$W$29)))))+SUMPRODUCT((Data_2!$C$2:$C$26=$B6)*(NOT(ISERROR(FIND("ivrai",Data_2!$I$2:$I$26)))))</f>
        <v>1</v>
      </c>
      <c r="F6" s="41"/>
      <c r="G6" s="41"/>
      <c r="H6" s="41"/>
      <c r="I6" s="41"/>
      <c r="J6" s="41"/>
      <c r="K6" s="41"/>
      <c r="L6" s="41"/>
      <c r="M6" s="41"/>
      <c r="N6" s="41"/>
      <c r="O6" s="42"/>
      <c r="P6" s="9">
        <f>SUM(C6:O6)</f>
        <v>3</v>
      </c>
      <c r="Q6" s="10"/>
      <c r="T6" s="26">
        <v>42371</v>
      </c>
      <c r="U6" s="26"/>
    </row>
    <row r="7" spans="2:21" s="5" customFormat="1" x14ac:dyDescent="0.25">
      <c r="B7" s="11">
        <v>2</v>
      </c>
      <c r="C7" s="8">
        <f>SUMPRODUCT((VALUE(RIGHT(Data_1!$M$4:$M$29,2))=$B7)*(MID(Data_1!$W$4:$W$29,3,3)="nte"))+SUMPRODUCT((Data_2!$C$2:$C$26=$B7)*(MID(Data_2!$I$2:$I$26,3,3)="nte"))</f>
        <v>0</v>
      </c>
      <c r="D7" s="8">
        <f>SUMPRODUCT((VALUE(RIGHT(Data_1!$M$4:$M$29,2))=$B7)*(NOT(ISERROR(FIND("att",Data_1!$W$4:$W$29)))))+SUMPRODUCT((Data_2!$C$2:$C$26=$B7)*(NOT(ISERROR(FIND("att",Data_2!$I$2:$I$26)))))</f>
        <v>1</v>
      </c>
      <c r="E7" s="8">
        <f>SUMPRODUCT((VALUE(RIGHT(Data_1!$M$4:$M$29,2))=$B7)*(NOT(ISERROR(FIND("ivrai",Data_1!$W$4:$W$29)))))+SUMPRODUCT((Data_2!$C$2:$C$26=$B7)*(NOT(ISERROR(FIND("ivrai",Data_2!$I$2:$I$26)))))</f>
        <v>0</v>
      </c>
      <c r="F7" s="8"/>
      <c r="G7" s="8"/>
      <c r="H7" s="8"/>
      <c r="I7" s="8"/>
      <c r="J7" s="8"/>
      <c r="K7" s="8"/>
      <c r="L7" s="8"/>
      <c r="M7" s="8"/>
      <c r="N7" s="8"/>
      <c r="O7" s="8"/>
      <c r="P7" s="12">
        <f t="shared" ref="P7:P25" si="0">SUM(C7:O7)</f>
        <v>1</v>
      </c>
      <c r="Q7" s="25"/>
      <c r="T7" s="26">
        <v>42372</v>
      </c>
      <c r="U7" s="26"/>
    </row>
    <row r="8" spans="2:21" s="5" customFormat="1" x14ac:dyDescent="0.25">
      <c r="B8" s="11">
        <v>3</v>
      </c>
      <c r="C8" s="8">
        <f>SUMPRODUCT((VALUE(RIGHT(Data_1!$M$4:$M$29,2))=$B8)*(MID(Data_1!$W$4:$W$29,3,3)="nte"))+SUMPRODUCT((Data_2!$C$2:$C$26=$B8)*(MID(Data_2!$I$2:$I$26,3,3)="nte"))</f>
        <v>1</v>
      </c>
      <c r="D8" s="8">
        <f>SUMPRODUCT((VALUE(RIGHT(Data_1!$M$4:$M$29,2))=$B8)*(NOT(ISERROR(FIND("att",Data_1!$W$4:$W$29)))))+SUMPRODUCT((Data_2!$C$2:$C$26=$B8)*(NOT(ISERROR(FIND("att",Data_2!$I$2:$I$26)))))</f>
        <v>1</v>
      </c>
      <c r="E8" s="8">
        <f>SUMPRODUCT((VALUE(RIGHT(Data_1!$M$4:$M$29,2))=$B8)*(NOT(ISERROR(FIND("ivrai",Data_1!$W$4:$W$29)))))+SUMPRODUCT((Data_2!$C$2:$C$26=$B8)*(NOT(ISERROR(FIND("ivrai",Data_2!$I$2:$I$26)))))</f>
        <v>0</v>
      </c>
      <c r="F8" s="8"/>
      <c r="G8" s="8"/>
      <c r="H8" s="8"/>
      <c r="I8" s="8"/>
      <c r="J8" s="8"/>
      <c r="K8" s="8"/>
      <c r="L8" s="8"/>
      <c r="M8" s="8"/>
      <c r="N8" s="8"/>
      <c r="O8" s="8"/>
      <c r="P8" s="12">
        <f t="shared" si="0"/>
        <v>2</v>
      </c>
      <c r="Q8" s="13"/>
      <c r="T8" s="26">
        <v>42373</v>
      </c>
      <c r="U8" s="26"/>
    </row>
    <row r="9" spans="2:21" s="5" customFormat="1" ht="15" customHeight="1" x14ac:dyDescent="0.25">
      <c r="B9" s="11">
        <v>4</v>
      </c>
      <c r="C9" s="8">
        <f>SUMPRODUCT((VALUE(RIGHT(Data_1!$M$4:$M$29,2))=$B9)*(MID(Data_1!$W$4:$W$29,3,3)="nte"))+SUMPRODUCT((Data_2!$C$2:$C$26=$B9)*(MID(Data_2!$I$2:$I$26,3,3)="nte"))</f>
        <v>2</v>
      </c>
      <c r="D9" s="8">
        <f>SUMPRODUCT((VALUE(RIGHT(Data_1!$M$4:$M$29,2))=$B9)*(NOT(ISERROR(FIND("att",Data_1!$W$4:$W$29)))))+SUMPRODUCT((Data_2!$C$2:$C$26=$B9)*(NOT(ISERROR(FIND("att",Data_2!$I$2:$I$26)))))</f>
        <v>0</v>
      </c>
      <c r="E9" s="8">
        <f>SUMPRODUCT((VALUE(RIGHT(Data_1!$M$4:$M$29,2))=$B9)*(NOT(ISERROR(FIND("ivrai",Data_1!$W$4:$W$29)))))+SUMPRODUCT((Data_2!$C$2:$C$26=$B9)*(NOT(ISERROR(FIND("ivrai",Data_2!$I$2:$I$26)))))</f>
        <v>2</v>
      </c>
      <c r="F9" s="8"/>
      <c r="G9" s="8"/>
      <c r="H9" s="8"/>
      <c r="I9" s="8"/>
      <c r="J9" s="8"/>
      <c r="K9" s="8"/>
      <c r="L9" s="8"/>
      <c r="M9" s="8"/>
      <c r="N9" s="8"/>
      <c r="O9" s="8"/>
      <c r="P9" s="12">
        <f t="shared" si="0"/>
        <v>4</v>
      </c>
      <c r="Q9" s="13"/>
      <c r="T9" s="26">
        <v>42374</v>
      </c>
      <c r="U9" s="26"/>
    </row>
    <row r="10" spans="2:21" s="5" customFormat="1" ht="15" customHeight="1" x14ac:dyDescent="0.25">
      <c r="B10" s="11">
        <v>5</v>
      </c>
      <c r="C10" s="8">
        <f>SUMPRODUCT((VALUE(RIGHT(Data_1!$M$4:$M$29,2))=$B10)*(MID(Data_1!$W$4:$W$29,3,3)="nte"))+SUMPRODUCT((Data_2!$C$2:$C$26=$B10)*(MID(Data_2!$I$2:$I$26,3,3)="nte"))</f>
        <v>2</v>
      </c>
      <c r="D10" s="8">
        <f>SUMPRODUCT((VALUE(RIGHT(Data_1!$M$4:$M$29,2))=$B10)*(NOT(ISERROR(FIND("att",Data_1!$W$4:$W$29)))))+SUMPRODUCT((Data_2!$C$2:$C$26=$B10)*(NOT(ISERROR(FIND("att",Data_2!$I$2:$I$26)))))</f>
        <v>1</v>
      </c>
      <c r="E10" s="8">
        <f>SUMPRODUCT((VALUE(RIGHT(Data_1!$M$4:$M$29,2))=$B10)*(NOT(ISERROR(FIND("ivrai",Data_1!$W$4:$W$29)))))+SUMPRODUCT((Data_2!$C$2:$C$26=$B10)*(NOT(ISERROR(FIND("ivrai",Data_2!$I$2:$I$26)))))</f>
        <v>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12">
        <f t="shared" si="0"/>
        <v>4</v>
      </c>
      <c r="Q10" s="13"/>
      <c r="T10" s="26">
        <v>42375</v>
      </c>
      <c r="U10" s="26"/>
    </row>
    <row r="11" spans="2:21" s="5" customFormat="1" x14ac:dyDescent="0.25">
      <c r="B11" s="11">
        <v>6</v>
      </c>
      <c r="C11" s="8">
        <f>SUMPRODUCT((VALUE(RIGHT(Data_1!$M$4:$M$29,2))=$B11)*(MID(Data_1!$W$4:$W$29,3,3)="nte"))+SUMPRODUCT((Data_2!$C$2:$C$26=$B11)*(MID(Data_2!$I$2:$I$26,3,3)="nte"))</f>
        <v>0</v>
      </c>
      <c r="D11" s="8">
        <f>SUMPRODUCT((VALUE(RIGHT(Data_1!$M$4:$M$29,2))=$B11)*(NOT(ISERROR(FIND("att",Data_1!$W$4:$W$29)))))+SUMPRODUCT((Data_2!$C$2:$C$26=$B11)*(NOT(ISERROR(FIND("att",Data_2!$I$2:$I$26)))))</f>
        <v>0</v>
      </c>
      <c r="E11" s="8">
        <f>SUMPRODUCT((VALUE(RIGHT(Data_1!$M$4:$M$29,2))=$B11)*(NOT(ISERROR(FIND("ivrai",Data_1!$W$4:$W$29)))))+SUMPRODUCT((Data_2!$C$2:$C$26=$B11)*(NOT(ISERROR(FIND("ivrai",Data_2!$I$2:$I$26)))))</f>
        <v>0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12">
        <f t="shared" si="0"/>
        <v>0</v>
      </c>
      <c r="Q11" s="13"/>
      <c r="T11" s="26">
        <v>42376</v>
      </c>
      <c r="U11" s="26"/>
    </row>
    <row r="12" spans="2:21" s="5" customFormat="1" ht="15" customHeight="1" x14ac:dyDescent="0.25">
      <c r="B12" s="11">
        <v>7</v>
      </c>
      <c r="C12" s="8">
        <f>SUMPRODUCT((VALUE(RIGHT(Data_1!$M$4:$M$29,2))=$B12)*(MID(Data_1!$W$4:$W$29,3,3)="nte"))+SUMPRODUCT((Data_2!$C$2:$C$26=$B12)*(MID(Data_2!$I$2:$I$26,3,3)="nte"))</f>
        <v>1</v>
      </c>
      <c r="D12" s="8">
        <f>SUMPRODUCT((VALUE(RIGHT(Data_1!$M$4:$M$29,2))=$B12)*(NOT(ISERROR(FIND("att",Data_1!$W$4:$W$29)))))+SUMPRODUCT((Data_2!$C$2:$C$26=$B12)*(NOT(ISERROR(FIND("att",Data_2!$I$2:$I$26)))))</f>
        <v>0</v>
      </c>
      <c r="E12" s="8">
        <f>SUMPRODUCT((VALUE(RIGHT(Data_1!$M$4:$M$29,2))=$B12)*(NOT(ISERROR(FIND("ivrai",Data_1!$W$4:$W$29)))))+SUMPRODUCT((Data_2!$C$2:$C$26=$B12)*(NOT(ISERROR(FIND("ivrai",Data_2!$I$2:$I$26)))))</f>
        <v>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12">
        <f t="shared" si="0"/>
        <v>2</v>
      </c>
      <c r="Q12" s="13"/>
      <c r="T12" s="26">
        <v>42377</v>
      </c>
      <c r="U12" s="26"/>
    </row>
    <row r="13" spans="2:21" s="5" customFormat="1" ht="15" customHeight="1" x14ac:dyDescent="0.25">
      <c r="B13" s="11">
        <v>8</v>
      </c>
      <c r="C13" s="8">
        <f>SUMPRODUCT((VALUE(RIGHT(Data_1!$M$4:$M$29,2))=$B13)*(MID(Data_1!$W$4:$W$29,3,3)="nte"))+SUMPRODUCT((Data_2!$C$2:$C$26=$B13)*(MID(Data_2!$I$2:$I$26,3,3)="nte"))</f>
        <v>0</v>
      </c>
      <c r="D13" s="8">
        <f>SUMPRODUCT((VALUE(RIGHT(Data_1!$M$4:$M$29,2))=$B13)*(NOT(ISERROR(FIND("att",Data_1!$W$4:$W$29)))))+SUMPRODUCT((Data_2!$C$2:$C$26=$B13)*(NOT(ISERROR(FIND("att",Data_2!$I$2:$I$26)))))</f>
        <v>0</v>
      </c>
      <c r="E13" s="8">
        <f>SUMPRODUCT((VALUE(RIGHT(Data_1!$M$4:$M$29,2))=$B13)*(NOT(ISERROR(FIND("ivrai",Data_1!$W$4:$W$29)))))+SUMPRODUCT((Data_2!$C$2:$C$26=$B13)*(NOT(ISERROR(FIND("ivrai",Data_2!$I$2:$I$26)))))</f>
        <v>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12">
        <f t="shared" si="0"/>
        <v>0</v>
      </c>
      <c r="Q13" s="13"/>
      <c r="T13" s="26">
        <v>42378</v>
      </c>
      <c r="U13" s="26"/>
    </row>
    <row r="14" spans="2:21" s="5" customFormat="1" x14ac:dyDescent="0.25">
      <c r="B14" s="11">
        <v>9</v>
      </c>
      <c r="C14" s="8">
        <f>SUMPRODUCT((VALUE(RIGHT(Data_1!$M$4:$M$29,2))=$B14)*(MID(Data_1!$W$4:$W$29,3,3)="nte"))+SUMPRODUCT((Data_2!$C$2:$C$26=$B14)*(MID(Data_2!$I$2:$I$26,3,3)="nte"))</f>
        <v>2</v>
      </c>
      <c r="D14" s="8">
        <f>SUMPRODUCT((VALUE(RIGHT(Data_1!$M$4:$M$29,2))=$B14)*(NOT(ISERROR(FIND("att",Data_1!$W$4:$W$29)))))+SUMPRODUCT((Data_2!$C$2:$C$26=$B14)*(NOT(ISERROR(FIND("att",Data_2!$I$2:$I$26)))))</f>
        <v>0</v>
      </c>
      <c r="E14" s="8">
        <f>SUMPRODUCT((VALUE(RIGHT(Data_1!$M$4:$M$29,2))=$B14)*(NOT(ISERROR(FIND("ivrai",Data_1!$W$4:$W$29)))))+SUMPRODUCT((Data_2!$C$2:$C$26=$B14)*(NOT(ISERROR(FIND("ivrai",Data_2!$I$2:$I$26)))))</f>
        <v>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12">
        <f t="shared" si="0"/>
        <v>2</v>
      </c>
      <c r="Q14" s="13"/>
      <c r="T14" s="26">
        <v>42379</v>
      </c>
      <c r="U14" s="26"/>
    </row>
    <row r="15" spans="2:21" s="5" customFormat="1" x14ac:dyDescent="0.25">
      <c r="B15" s="11">
        <v>10</v>
      </c>
      <c r="C15" s="8">
        <f>SUMPRODUCT((VALUE(RIGHT(Data_1!$M$4:$M$29,2))=$B15)*(MID(Data_1!$W$4:$W$29,3,3)="nte"))+SUMPRODUCT((Data_2!$C$2:$C$26=$B15)*(MID(Data_2!$I$2:$I$26,3,3)="nte"))</f>
        <v>0</v>
      </c>
      <c r="D15" s="8">
        <f>SUMPRODUCT((VALUE(RIGHT(Data_1!$M$4:$M$29,2))=$B15)*(NOT(ISERROR(FIND("att",Data_1!$W$4:$W$29)))))+SUMPRODUCT((Data_2!$C$2:$C$26=$B15)*(NOT(ISERROR(FIND("att",Data_2!$I$2:$I$26)))))</f>
        <v>3</v>
      </c>
      <c r="E15" s="8">
        <f>SUMPRODUCT((VALUE(RIGHT(Data_1!$M$4:$M$29,2))=$B15)*(NOT(ISERROR(FIND("ivrai",Data_1!$W$4:$W$29)))))+SUMPRODUCT((Data_2!$C$2:$C$26=$B15)*(NOT(ISERROR(FIND("ivrai",Data_2!$I$2:$I$26)))))</f>
        <v>1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12">
        <f t="shared" si="0"/>
        <v>4</v>
      </c>
      <c r="Q15" s="13"/>
      <c r="T15" s="26">
        <v>42380</v>
      </c>
      <c r="U15" s="26"/>
    </row>
    <row r="16" spans="2:21" s="5" customFormat="1" x14ac:dyDescent="0.25">
      <c r="B16" s="11">
        <v>11</v>
      </c>
      <c r="C16" s="8">
        <f>SUMPRODUCT((VALUE(RIGHT(Data_1!$M$4:$M$29,2))=$B16)*(MID(Data_1!$W$4:$W$29,3,3)="nte"))+SUMPRODUCT((Data_2!$C$2:$C$26=$B16)*(MID(Data_2!$I$2:$I$26,3,3)="nte"))</f>
        <v>1</v>
      </c>
      <c r="D16" s="8">
        <f>SUMPRODUCT((VALUE(RIGHT(Data_1!$M$4:$M$29,2))=$B16)*(NOT(ISERROR(FIND("att",Data_1!$W$4:$W$29)))))+SUMPRODUCT((Data_2!$C$2:$C$26=$B16)*(NOT(ISERROR(FIND("att",Data_2!$I$2:$I$26)))))</f>
        <v>0</v>
      </c>
      <c r="E16" s="8">
        <f>SUMPRODUCT((VALUE(RIGHT(Data_1!$M$4:$M$29,2))=$B16)*(NOT(ISERROR(FIND("ivrai",Data_1!$W$4:$W$29)))))+SUMPRODUCT((Data_2!$C$2:$C$26=$B16)*(NOT(ISERROR(FIND("ivrai",Data_2!$I$2:$I$26)))))</f>
        <v>1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12">
        <f t="shared" si="0"/>
        <v>2</v>
      </c>
      <c r="Q16" s="13"/>
      <c r="T16" s="26">
        <v>42381</v>
      </c>
      <c r="U16" s="26"/>
    </row>
    <row r="17" spans="1:21" x14ac:dyDescent="0.25">
      <c r="B17" s="11">
        <v>12</v>
      </c>
      <c r="C17" s="8">
        <f>SUMPRODUCT((VALUE(RIGHT(Data_1!$M$4:$M$29,2))=$B17)*(MID(Data_1!$W$4:$W$29,3,3)="nte"))+SUMPRODUCT((Data_2!$C$2:$C$26=$B17)*(MID(Data_2!$I$2:$I$26,3,3)="nte"))</f>
        <v>1</v>
      </c>
      <c r="D17" s="8">
        <f>SUMPRODUCT((VALUE(RIGHT(Data_1!$M$4:$M$29,2))=$B17)*(NOT(ISERROR(FIND("att",Data_1!$W$4:$W$29)))))+SUMPRODUCT((Data_2!$C$2:$C$26=$B17)*(NOT(ISERROR(FIND("att",Data_2!$I$2:$I$26)))))</f>
        <v>0</v>
      </c>
      <c r="E17" s="8">
        <f>SUMPRODUCT((VALUE(RIGHT(Data_1!$M$4:$M$29,2))=$B17)*(NOT(ISERROR(FIND("ivrai",Data_1!$W$4:$W$29)))))+SUMPRODUCT((Data_2!$C$2:$C$26=$B17)*(NOT(ISERROR(FIND("ivrai",Data_2!$I$2:$I$26)))))</f>
        <v>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12">
        <f t="shared" si="0"/>
        <v>1</v>
      </c>
      <c r="Q17" s="13"/>
      <c r="T17" s="26">
        <v>42382</v>
      </c>
    </row>
    <row r="18" spans="1:21" x14ac:dyDescent="0.25">
      <c r="B18" s="11">
        <v>13</v>
      </c>
      <c r="C18" s="8">
        <f>SUMPRODUCT((VALUE(RIGHT(Data_1!$M$4:$M$29,2))=$B18)*(MID(Data_1!$W$4:$W$29,3,3)="nte"))+SUMPRODUCT((Data_2!$C$2:$C$26=$B18)*(MID(Data_2!$I$2:$I$26,3,3)="nte"))</f>
        <v>0</v>
      </c>
      <c r="D18" s="8">
        <f>SUMPRODUCT((VALUE(RIGHT(Data_1!$M$4:$M$29,2))=$B18)*(NOT(ISERROR(FIND("att",Data_1!$W$4:$W$29)))))+SUMPRODUCT((Data_2!$C$2:$C$26=$B18)*(NOT(ISERROR(FIND("att",Data_2!$I$2:$I$26)))))</f>
        <v>0</v>
      </c>
      <c r="E18" s="8">
        <f>SUMPRODUCT((VALUE(RIGHT(Data_1!$M$4:$M$29,2))=$B18)*(NOT(ISERROR(FIND("ivrai",Data_1!$W$4:$W$29)))))+SUMPRODUCT((Data_2!$C$2:$C$26=$B18)*(NOT(ISERROR(FIND("ivrai",Data_2!$I$2:$I$26)))))</f>
        <v>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12">
        <f t="shared" si="0"/>
        <v>0</v>
      </c>
      <c r="Q18" s="13"/>
      <c r="T18" s="26">
        <v>42383</v>
      </c>
    </row>
    <row r="19" spans="1:21" x14ac:dyDescent="0.25">
      <c r="B19" s="11">
        <v>14</v>
      </c>
      <c r="C19" s="8">
        <f>SUMPRODUCT((VALUE(RIGHT(Data_1!$M$4:$M$29,2))=$B19)*(MID(Data_1!$W$4:$W$29,3,3)="nte"))+SUMPRODUCT((Data_2!$C$2:$C$26=$B19)*(MID(Data_2!$I$2:$I$26,3,3)="nte"))</f>
        <v>0</v>
      </c>
      <c r="D19" s="8">
        <f>SUMPRODUCT((VALUE(RIGHT(Data_1!$M$4:$M$29,2))=$B19)*(NOT(ISERROR(FIND("att",Data_1!$W$4:$W$29)))))+SUMPRODUCT((Data_2!$C$2:$C$26=$B19)*(NOT(ISERROR(FIND("att",Data_2!$I$2:$I$26)))))</f>
        <v>0</v>
      </c>
      <c r="E19" s="8">
        <f>SUMPRODUCT((VALUE(RIGHT(Data_1!$M$4:$M$29,2))=$B19)*(NOT(ISERROR(FIND("ivrai",Data_1!$W$4:$W$29)))))+SUMPRODUCT((Data_2!$C$2:$C$26=$B19)*(NOT(ISERROR(FIND("ivrai",Data_2!$I$2:$I$26)))))</f>
        <v>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12">
        <f t="shared" si="0"/>
        <v>0</v>
      </c>
      <c r="Q19" s="13"/>
      <c r="T19" s="26">
        <v>42384</v>
      </c>
    </row>
    <row r="20" spans="1:21" x14ac:dyDescent="0.25">
      <c r="B20" s="11">
        <v>15</v>
      </c>
      <c r="C20" s="8">
        <f>SUMPRODUCT((VALUE(RIGHT(Data_1!$M$4:$M$29,2))=$B20)*(MID(Data_1!$W$4:$W$29,3,3)="nte"))+SUMPRODUCT((Data_2!$C$2:$C$26=$B20)*(MID(Data_2!$I$2:$I$26,3,3)="nte"))</f>
        <v>1</v>
      </c>
      <c r="D20" s="8">
        <f>SUMPRODUCT((VALUE(RIGHT(Data_1!$M$4:$M$29,2))=$B20)*(NOT(ISERROR(FIND("att",Data_1!$W$4:$W$29)))))+SUMPRODUCT((Data_2!$C$2:$C$26=$B20)*(NOT(ISERROR(FIND("att",Data_2!$I$2:$I$26)))))</f>
        <v>3</v>
      </c>
      <c r="E20" s="8">
        <f>SUMPRODUCT((VALUE(RIGHT(Data_1!$M$4:$M$29,2))=$B20)*(NOT(ISERROR(FIND("ivrai",Data_1!$W$4:$W$29)))))+SUMPRODUCT((Data_2!$C$2:$C$26=$B20)*(NOT(ISERROR(FIND("ivrai",Data_2!$I$2:$I$26)))))</f>
        <v>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12">
        <f t="shared" si="0"/>
        <v>4</v>
      </c>
      <c r="Q20" s="13"/>
      <c r="T20" s="26">
        <v>42385</v>
      </c>
    </row>
    <row r="21" spans="1:21" x14ac:dyDescent="0.25">
      <c r="B21" s="11">
        <v>16</v>
      </c>
      <c r="C21" s="8">
        <f>SUMPRODUCT((VALUE(RIGHT(Data_1!$M$4:$M$29,2))=$B21)*(MID(Data_1!$W$4:$W$29,3,3)="nte"))+SUMPRODUCT((Data_2!$C$2:$C$26=$B21)*(MID(Data_2!$I$2:$I$26,3,3)="nte"))</f>
        <v>0</v>
      </c>
      <c r="D21" s="8">
        <f>SUMPRODUCT((VALUE(RIGHT(Data_1!$M$4:$M$29,2))=$B21)*(NOT(ISERROR(FIND("att",Data_1!$W$4:$W$29)))))+SUMPRODUCT((Data_2!$C$2:$C$26=$B21)*(NOT(ISERROR(FIND("att",Data_2!$I$2:$I$26)))))</f>
        <v>0</v>
      </c>
      <c r="E21" s="8">
        <f>SUMPRODUCT((VALUE(RIGHT(Data_1!$M$4:$M$29,2))=$B21)*(NOT(ISERROR(FIND("ivrai",Data_1!$W$4:$W$29)))))+SUMPRODUCT((Data_2!$C$2:$C$26=$B21)*(NOT(ISERROR(FIND("ivrai",Data_2!$I$2:$I$26)))))</f>
        <v>0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12">
        <f t="shared" si="0"/>
        <v>0</v>
      </c>
      <c r="Q21" s="13"/>
      <c r="T21" s="26">
        <v>42386</v>
      </c>
    </row>
    <row r="22" spans="1:21" x14ac:dyDescent="0.25">
      <c r="B22" s="11">
        <v>17</v>
      </c>
      <c r="C22" s="8">
        <f>SUMPRODUCT((VALUE(RIGHT(Data_1!$M$4:$M$29,2))=$B22)*(MID(Data_1!$W$4:$W$29,3,3)="nte"))+SUMPRODUCT((Data_2!$C$2:$C$26=$B22)*(MID(Data_2!$I$2:$I$26,3,3)="nte"))</f>
        <v>0</v>
      </c>
      <c r="D22" s="8">
        <f>SUMPRODUCT((VALUE(RIGHT(Data_1!$M$4:$M$29,2))=$B22)*(NOT(ISERROR(FIND("att",Data_1!$W$4:$W$29)))))+SUMPRODUCT((Data_2!$C$2:$C$26=$B22)*(NOT(ISERROR(FIND("att",Data_2!$I$2:$I$26)))))</f>
        <v>0</v>
      </c>
      <c r="E22" s="8">
        <f>SUMPRODUCT((VALUE(RIGHT(Data_1!$M$4:$M$29,2))=$B22)*(NOT(ISERROR(FIND("ivrai",Data_1!$W$4:$W$29)))))+SUMPRODUCT((Data_2!$C$2:$C$26=$B22)*(NOT(ISERROR(FIND("ivrai",Data_2!$I$2:$I$26)))))</f>
        <v>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12">
        <f t="shared" si="0"/>
        <v>0</v>
      </c>
      <c r="Q22" s="13"/>
      <c r="T22" s="26">
        <v>42387</v>
      </c>
    </row>
    <row r="23" spans="1:21" x14ac:dyDescent="0.25">
      <c r="B23" s="11">
        <v>18</v>
      </c>
      <c r="C23" s="8">
        <f>SUMPRODUCT((VALUE(RIGHT(Data_1!$M$4:$M$29,2))=$B23)*(MID(Data_1!$W$4:$W$29,3,3)="nte"))+SUMPRODUCT((Data_2!$C$2:$C$26=$B23)*(MID(Data_2!$I$2:$I$26,3,3)="nte"))</f>
        <v>1</v>
      </c>
      <c r="D23" s="8">
        <f>SUMPRODUCT((VALUE(RIGHT(Data_1!$M$4:$M$29,2))=$B23)*(NOT(ISERROR(FIND("att",Data_1!$W$4:$W$29)))))+SUMPRODUCT((Data_2!$C$2:$C$26=$B23)*(NOT(ISERROR(FIND("att",Data_2!$I$2:$I$26)))))</f>
        <v>2</v>
      </c>
      <c r="E23" s="8">
        <f>SUMPRODUCT((VALUE(RIGHT(Data_1!$M$4:$M$29,2))=$B23)*(NOT(ISERROR(FIND("ivrai",Data_1!$W$4:$W$29)))))+SUMPRODUCT((Data_2!$C$2:$C$26=$B23)*(NOT(ISERROR(FIND("ivrai",Data_2!$I$2:$I$26)))))</f>
        <v>1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12">
        <f t="shared" si="0"/>
        <v>4</v>
      </c>
      <c r="Q23" s="13"/>
      <c r="T23" s="26">
        <v>42388</v>
      </c>
    </row>
    <row r="24" spans="1:21" x14ac:dyDescent="0.25">
      <c r="B24" s="11">
        <v>19</v>
      </c>
      <c r="C24" s="8">
        <f>SUMPRODUCT((VALUE(RIGHT(Data_1!$M$4:$M$29,2))=$B24)*(MID(Data_1!$W$4:$W$29,3,3)="nte"))+SUMPRODUCT((Data_2!$C$2:$C$26=$B24)*(MID(Data_2!$I$2:$I$26,3,3)="nte"))</f>
        <v>4</v>
      </c>
      <c r="D24" s="8">
        <f>SUMPRODUCT((VALUE(RIGHT(Data_1!$M$4:$M$29,2))=$B24)*(NOT(ISERROR(FIND("att",Data_1!$W$4:$W$29)))))+SUMPRODUCT((Data_2!$C$2:$C$26=$B24)*(NOT(ISERROR(FIND("att",Data_2!$I$2:$I$26)))))</f>
        <v>2</v>
      </c>
      <c r="E24" s="8">
        <f>SUMPRODUCT((VALUE(RIGHT(Data_1!$M$4:$M$29,2))=$B24)*(NOT(ISERROR(FIND("ivrai",Data_1!$W$4:$W$29)))))+SUMPRODUCT((Data_2!$C$2:$C$26=$B24)*(NOT(ISERROR(FIND("ivrai",Data_2!$I$2:$I$26)))))</f>
        <v>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12">
        <f t="shared" si="0"/>
        <v>6</v>
      </c>
      <c r="Q24" s="13"/>
      <c r="T24" s="26">
        <v>42389</v>
      </c>
    </row>
    <row r="25" spans="1:21" ht="15.75" thickBot="1" x14ac:dyDescent="0.3">
      <c r="B25" s="14">
        <v>20</v>
      </c>
      <c r="C25" s="8">
        <f>SUMPRODUCT((VALUE(RIGHT(Data_1!$M$4:$M$29,2))=$B25)*(MID(Data_1!$W$4:$W$29,3,3)="nte"))+SUMPRODUCT((Data_2!$C$2:$C$26=$B25)*(MID(Data_2!$I$2:$I$26,3,3)="nte"))</f>
        <v>1</v>
      </c>
      <c r="D25" s="8">
        <f>SUMPRODUCT((VALUE(RIGHT(Data_1!$M$4:$M$29,2))=$B25)*(NOT(ISERROR(FIND("att",Data_1!$W$4:$W$29)))))+SUMPRODUCT((Data_2!$C$2:$C$26=$B25)*(NOT(ISERROR(FIND("att",Data_2!$I$2:$I$26)))))</f>
        <v>3</v>
      </c>
      <c r="E25" s="8">
        <f>SUMPRODUCT((VALUE(RIGHT(Data_1!$M$4:$M$29,2))=$B25)*(NOT(ISERROR(FIND("ivrai",Data_1!$W$4:$W$29)))))+SUMPRODUCT((Data_2!$C$2:$C$26=$B25)*(NOT(ISERROR(FIND("ivrai",Data_2!$I$2:$I$26)))))</f>
        <v>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15">
        <f t="shared" si="0"/>
        <v>4</v>
      </c>
      <c r="Q25" s="25"/>
      <c r="T25" s="26">
        <v>42390</v>
      </c>
    </row>
    <row r="26" spans="1:21" ht="15.75" thickBot="1" x14ac:dyDescent="0.3">
      <c r="B26" s="16" t="s">
        <v>4</v>
      </c>
      <c r="C26" s="17">
        <f t="shared" ref="C26:Q26" si="1">SUM(C6:C25)</f>
        <v>18</v>
      </c>
      <c r="D26" s="17">
        <f t="shared" si="1"/>
        <v>17</v>
      </c>
      <c r="E26" s="17">
        <f t="shared" si="1"/>
        <v>8</v>
      </c>
      <c r="F26" s="17">
        <f t="shared" si="1"/>
        <v>0</v>
      </c>
      <c r="G26" s="17">
        <f t="shared" si="1"/>
        <v>0</v>
      </c>
      <c r="H26" s="17">
        <f t="shared" si="1"/>
        <v>0</v>
      </c>
      <c r="I26" s="17">
        <f t="shared" si="1"/>
        <v>0</v>
      </c>
      <c r="J26" s="17">
        <f t="shared" si="1"/>
        <v>0</v>
      </c>
      <c r="K26" s="17">
        <f t="shared" si="1"/>
        <v>0</v>
      </c>
      <c r="L26" s="17">
        <f t="shared" si="1"/>
        <v>0</v>
      </c>
      <c r="M26" s="17">
        <f t="shared" si="1"/>
        <v>0</v>
      </c>
      <c r="N26" s="17">
        <f t="shared" si="1"/>
        <v>0</v>
      </c>
      <c r="O26" s="17">
        <f t="shared" si="1"/>
        <v>0</v>
      </c>
      <c r="P26" s="18">
        <f t="shared" si="1"/>
        <v>43</v>
      </c>
      <c r="Q26" s="19">
        <f t="shared" si="1"/>
        <v>0</v>
      </c>
      <c r="T26" s="26">
        <v>42391</v>
      </c>
    </row>
    <row r="27" spans="1:21" s="4" customFormat="1" x14ac:dyDescent="0.25">
      <c r="B27" s="20"/>
      <c r="C27" s="21"/>
      <c r="D27" s="21"/>
      <c r="E27" s="21"/>
      <c r="T27" s="26">
        <v>42392</v>
      </c>
      <c r="U27" s="27"/>
    </row>
    <row r="28" spans="1:21" x14ac:dyDescent="0.25">
      <c r="A28" s="5"/>
      <c r="B28" s="20"/>
      <c r="T28" s="26">
        <v>42393</v>
      </c>
    </row>
    <row r="29" spans="1:21" x14ac:dyDescent="0.25">
      <c r="A29" s="5"/>
      <c r="B29" s="20"/>
      <c r="T29" s="26">
        <v>42394</v>
      </c>
    </row>
    <row r="30" spans="1:21" ht="23.25" x14ac:dyDescent="0.35">
      <c r="A30" s="5"/>
      <c r="B30" s="57" t="s">
        <v>206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T30" s="26">
        <v>42395</v>
      </c>
    </row>
    <row r="31" spans="1:21" ht="23.25" x14ac:dyDescent="0.35">
      <c r="A31" s="5"/>
      <c r="B31" s="47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T31" s="26">
        <v>42396</v>
      </c>
    </row>
    <row r="32" spans="1:21" x14ac:dyDescent="0.25">
      <c r="A32" s="5"/>
      <c r="T32" s="26">
        <v>42397</v>
      </c>
    </row>
    <row r="33" spans="1:20" ht="23.25" x14ac:dyDescent="0.35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T33" s="26">
        <v>42398</v>
      </c>
    </row>
    <row r="34" spans="1:20" x14ac:dyDescent="0.25">
      <c r="T34" s="26">
        <v>42399</v>
      </c>
    </row>
    <row r="35" spans="1:20" ht="23.25" x14ac:dyDescent="0.35"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T35" s="26">
        <v>42400</v>
      </c>
    </row>
    <row r="36" spans="1:20" ht="23.25" x14ac:dyDescent="0.35"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T36" s="26">
        <v>42401</v>
      </c>
    </row>
    <row r="37" spans="1:20" ht="23.25" x14ac:dyDescent="0.35"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T37" s="26">
        <v>42402</v>
      </c>
    </row>
    <row r="38" spans="1:20" ht="23.25" x14ac:dyDescent="0.35">
      <c r="A38" s="5"/>
      <c r="B38" s="5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T38" s="26">
        <v>42403</v>
      </c>
    </row>
    <row r="39" spans="1:20" x14ac:dyDescent="0.25">
      <c r="T39" s="26">
        <v>42404</v>
      </c>
    </row>
    <row r="40" spans="1:20" x14ac:dyDescent="0.25">
      <c r="T40" s="26">
        <v>42405</v>
      </c>
    </row>
    <row r="41" spans="1:20" x14ac:dyDescent="0.25">
      <c r="T41" s="26">
        <v>42406</v>
      </c>
    </row>
    <row r="42" spans="1:20" x14ac:dyDescent="0.25">
      <c r="T42" s="26">
        <v>42407</v>
      </c>
    </row>
    <row r="43" spans="1:20" x14ac:dyDescent="0.25">
      <c r="T43" s="26">
        <v>42408</v>
      </c>
    </row>
    <row r="44" spans="1:20" x14ac:dyDescent="0.25">
      <c r="T44" s="26">
        <v>42409</v>
      </c>
    </row>
    <row r="45" spans="1:20" x14ac:dyDescent="0.25">
      <c r="T45" s="26">
        <v>42410</v>
      </c>
    </row>
    <row r="46" spans="1:20" x14ac:dyDescent="0.25">
      <c r="T46" s="26">
        <v>42411</v>
      </c>
    </row>
    <row r="47" spans="1:20" x14ac:dyDescent="0.25">
      <c r="T47" s="26">
        <v>42412</v>
      </c>
    </row>
    <row r="48" spans="1:20" x14ac:dyDescent="0.25">
      <c r="T48" s="26">
        <v>42413</v>
      </c>
    </row>
    <row r="49" spans="20:20" x14ac:dyDescent="0.25">
      <c r="T49" s="26">
        <v>42414</v>
      </c>
    </row>
    <row r="50" spans="20:20" x14ac:dyDescent="0.25">
      <c r="T50" s="26">
        <v>42415</v>
      </c>
    </row>
    <row r="51" spans="20:20" x14ac:dyDescent="0.25">
      <c r="T51" s="26">
        <v>42416</v>
      </c>
    </row>
    <row r="52" spans="20:20" x14ac:dyDescent="0.25">
      <c r="T52" s="26">
        <v>42417</v>
      </c>
    </row>
    <row r="53" spans="20:20" x14ac:dyDescent="0.25">
      <c r="T53" s="26">
        <v>42418</v>
      </c>
    </row>
    <row r="54" spans="20:20" x14ac:dyDescent="0.25">
      <c r="T54" s="26">
        <v>42419</v>
      </c>
    </row>
    <row r="55" spans="20:20" x14ac:dyDescent="0.25">
      <c r="T55" s="26">
        <v>42420</v>
      </c>
    </row>
    <row r="56" spans="20:20" x14ac:dyDescent="0.25">
      <c r="T56" s="26">
        <v>42421</v>
      </c>
    </row>
    <row r="57" spans="20:20" x14ac:dyDescent="0.25">
      <c r="T57" s="26">
        <v>42422</v>
      </c>
    </row>
    <row r="58" spans="20:20" x14ac:dyDescent="0.25">
      <c r="T58" s="26">
        <v>42423</v>
      </c>
    </row>
    <row r="59" spans="20:20" x14ac:dyDescent="0.25">
      <c r="T59" s="26">
        <v>42424</v>
      </c>
    </row>
    <row r="60" spans="20:20" x14ac:dyDescent="0.25">
      <c r="T60" s="26">
        <v>42425</v>
      </c>
    </row>
    <row r="61" spans="20:20" x14ac:dyDescent="0.25">
      <c r="T61" s="26">
        <v>42426</v>
      </c>
    </row>
    <row r="62" spans="20:20" x14ac:dyDescent="0.25">
      <c r="T62" s="26">
        <v>42427</v>
      </c>
    </row>
    <row r="63" spans="20:20" x14ac:dyDescent="0.25">
      <c r="T63" s="26">
        <v>42428</v>
      </c>
    </row>
    <row r="64" spans="20:20" x14ac:dyDescent="0.25">
      <c r="T64" s="26">
        <v>42429</v>
      </c>
    </row>
    <row r="65" spans="20:20" x14ac:dyDescent="0.25">
      <c r="T65" s="26">
        <v>42430</v>
      </c>
    </row>
    <row r="66" spans="20:20" x14ac:dyDescent="0.25">
      <c r="T66" s="26">
        <v>42431</v>
      </c>
    </row>
    <row r="67" spans="20:20" x14ac:dyDescent="0.25">
      <c r="T67" s="26">
        <v>42432</v>
      </c>
    </row>
    <row r="68" spans="20:20" x14ac:dyDescent="0.25">
      <c r="T68" s="26">
        <v>42433</v>
      </c>
    </row>
    <row r="69" spans="20:20" x14ac:dyDescent="0.25">
      <c r="T69" s="26">
        <v>42434</v>
      </c>
    </row>
    <row r="70" spans="20:20" x14ac:dyDescent="0.25">
      <c r="T70" s="26">
        <v>42435</v>
      </c>
    </row>
    <row r="71" spans="20:20" x14ac:dyDescent="0.25">
      <c r="T71" s="26">
        <v>42436</v>
      </c>
    </row>
    <row r="72" spans="20:20" x14ac:dyDescent="0.25">
      <c r="T72" s="26">
        <v>42437</v>
      </c>
    </row>
    <row r="73" spans="20:20" x14ac:dyDescent="0.25">
      <c r="T73" s="26">
        <v>42438</v>
      </c>
    </row>
    <row r="74" spans="20:20" x14ac:dyDescent="0.25">
      <c r="T74" s="26">
        <v>42439</v>
      </c>
    </row>
    <row r="75" spans="20:20" x14ac:dyDescent="0.25">
      <c r="T75" s="26">
        <v>42440</v>
      </c>
    </row>
    <row r="76" spans="20:20" x14ac:dyDescent="0.25">
      <c r="T76" s="26">
        <v>42441</v>
      </c>
    </row>
    <row r="77" spans="20:20" x14ac:dyDescent="0.25">
      <c r="T77" s="26">
        <v>42442</v>
      </c>
    </row>
    <row r="78" spans="20:20" x14ac:dyDescent="0.25">
      <c r="T78" s="26">
        <v>42443</v>
      </c>
    </row>
    <row r="79" spans="20:20" x14ac:dyDescent="0.25">
      <c r="T79" s="26">
        <v>42444</v>
      </c>
    </row>
    <row r="80" spans="20:20" x14ac:dyDescent="0.25">
      <c r="T80" s="26">
        <v>42445</v>
      </c>
    </row>
    <row r="81" spans="20:20" x14ac:dyDescent="0.25">
      <c r="T81" s="26">
        <v>42446</v>
      </c>
    </row>
    <row r="82" spans="20:20" x14ac:dyDescent="0.25">
      <c r="T82" s="26">
        <v>42447</v>
      </c>
    </row>
    <row r="83" spans="20:20" x14ac:dyDescent="0.25">
      <c r="T83" s="26">
        <v>42448</v>
      </c>
    </row>
    <row r="84" spans="20:20" x14ac:dyDescent="0.25">
      <c r="T84" s="26">
        <v>42449</v>
      </c>
    </row>
    <row r="85" spans="20:20" x14ac:dyDescent="0.25">
      <c r="T85" s="26">
        <v>42450</v>
      </c>
    </row>
    <row r="86" spans="20:20" x14ac:dyDescent="0.25">
      <c r="T86" s="26">
        <v>42451</v>
      </c>
    </row>
    <row r="87" spans="20:20" x14ac:dyDescent="0.25">
      <c r="T87" s="26">
        <v>42452</v>
      </c>
    </row>
    <row r="88" spans="20:20" x14ac:dyDescent="0.25">
      <c r="T88" s="26">
        <v>42453</v>
      </c>
    </row>
    <row r="89" spans="20:20" x14ac:dyDescent="0.25">
      <c r="T89" s="26">
        <v>42454</v>
      </c>
    </row>
    <row r="90" spans="20:20" x14ac:dyDescent="0.25">
      <c r="T90" s="26">
        <v>42455</v>
      </c>
    </row>
    <row r="91" spans="20:20" x14ac:dyDescent="0.25">
      <c r="T91" s="26">
        <v>42456</v>
      </c>
    </row>
    <row r="92" spans="20:20" x14ac:dyDescent="0.25">
      <c r="T92" s="26">
        <v>42457</v>
      </c>
    </row>
    <row r="93" spans="20:20" x14ac:dyDescent="0.25">
      <c r="T93" s="26">
        <v>42458</v>
      </c>
    </row>
    <row r="94" spans="20:20" x14ac:dyDescent="0.25">
      <c r="T94" s="26">
        <v>42459</v>
      </c>
    </row>
    <row r="95" spans="20:20" x14ac:dyDescent="0.25">
      <c r="T95" s="26">
        <v>42460</v>
      </c>
    </row>
    <row r="96" spans="20:20" x14ac:dyDescent="0.25">
      <c r="T96" s="26">
        <v>42461</v>
      </c>
    </row>
    <row r="97" spans="20:20" x14ac:dyDescent="0.25">
      <c r="T97" s="26">
        <v>42462</v>
      </c>
    </row>
    <row r="98" spans="20:20" x14ac:dyDescent="0.25">
      <c r="T98" s="26">
        <v>42463</v>
      </c>
    </row>
    <row r="99" spans="20:20" x14ac:dyDescent="0.25">
      <c r="T99" s="26">
        <v>42464</v>
      </c>
    </row>
    <row r="100" spans="20:20" x14ac:dyDescent="0.25">
      <c r="T100" s="26">
        <v>42465</v>
      </c>
    </row>
    <row r="101" spans="20:20" x14ac:dyDescent="0.25">
      <c r="T101" s="26">
        <v>42466</v>
      </c>
    </row>
    <row r="102" spans="20:20" x14ac:dyDescent="0.25">
      <c r="T102" s="26">
        <v>42467</v>
      </c>
    </row>
    <row r="103" spans="20:20" x14ac:dyDescent="0.25">
      <c r="T103" s="26">
        <v>42468</v>
      </c>
    </row>
    <row r="104" spans="20:20" x14ac:dyDescent="0.25">
      <c r="T104" s="26">
        <v>42469</v>
      </c>
    </row>
    <row r="105" spans="20:20" x14ac:dyDescent="0.25">
      <c r="T105" s="26">
        <v>42470</v>
      </c>
    </row>
    <row r="106" spans="20:20" x14ac:dyDescent="0.25">
      <c r="T106" s="26">
        <v>42471</v>
      </c>
    </row>
    <row r="107" spans="20:20" x14ac:dyDescent="0.25">
      <c r="T107" s="26">
        <v>42472</v>
      </c>
    </row>
    <row r="108" spans="20:20" x14ac:dyDescent="0.25">
      <c r="T108" s="26">
        <v>42473</v>
      </c>
    </row>
    <row r="109" spans="20:20" x14ac:dyDescent="0.25">
      <c r="T109" s="26">
        <v>42474</v>
      </c>
    </row>
    <row r="110" spans="20:20" x14ac:dyDescent="0.25">
      <c r="T110" s="26">
        <v>42475</v>
      </c>
    </row>
    <row r="111" spans="20:20" x14ac:dyDescent="0.25">
      <c r="T111" s="26">
        <v>42476</v>
      </c>
    </row>
    <row r="112" spans="20:20" x14ac:dyDescent="0.25">
      <c r="T112" s="26">
        <v>42477</v>
      </c>
    </row>
    <row r="113" spans="20:20" x14ac:dyDescent="0.25">
      <c r="T113" s="26">
        <v>42478</v>
      </c>
    </row>
    <row r="114" spans="20:20" x14ac:dyDescent="0.25">
      <c r="T114" s="26">
        <v>42479</v>
      </c>
    </row>
    <row r="115" spans="20:20" x14ac:dyDescent="0.25">
      <c r="T115" s="26">
        <v>42480</v>
      </c>
    </row>
    <row r="116" spans="20:20" x14ac:dyDescent="0.25">
      <c r="T116" s="26">
        <v>42481</v>
      </c>
    </row>
    <row r="117" spans="20:20" x14ac:dyDescent="0.25">
      <c r="T117" s="26">
        <v>42482</v>
      </c>
    </row>
    <row r="118" spans="20:20" x14ac:dyDescent="0.25">
      <c r="T118" s="26">
        <v>42483</v>
      </c>
    </row>
    <row r="119" spans="20:20" x14ac:dyDescent="0.25">
      <c r="T119" s="26">
        <v>42484</v>
      </c>
    </row>
    <row r="120" spans="20:20" x14ac:dyDescent="0.25">
      <c r="T120" s="26">
        <v>42485</v>
      </c>
    </row>
    <row r="121" spans="20:20" x14ac:dyDescent="0.25">
      <c r="T121" s="26">
        <v>42486</v>
      </c>
    </row>
    <row r="122" spans="20:20" x14ac:dyDescent="0.25">
      <c r="T122" s="26">
        <v>42487</v>
      </c>
    </row>
    <row r="123" spans="20:20" x14ac:dyDescent="0.25">
      <c r="T123" s="26">
        <v>42488</v>
      </c>
    </row>
    <row r="124" spans="20:20" x14ac:dyDescent="0.25">
      <c r="T124" s="26">
        <v>42489</v>
      </c>
    </row>
    <row r="125" spans="20:20" x14ac:dyDescent="0.25">
      <c r="T125" s="26">
        <v>42490</v>
      </c>
    </row>
    <row r="126" spans="20:20" x14ac:dyDescent="0.25">
      <c r="T126" s="26">
        <v>42491</v>
      </c>
    </row>
    <row r="127" spans="20:20" x14ac:dyDescent="0.25">
      <c r="T127" s="26">
        <v>42492</v>
      </c>
    </row>
    <row r="128" spans="20:20" x14ac:dyDescent="0.25">
      <c r="T128" s="26">
        <v>42493</v>
      </c>
    </row>
    <row r="129" spans="20:20" x14ac:dyDescent="0.25">
      <c r="T129" s="26">
        <v>42494</v>
      </c>
    </row>
    <row r="130" spans="20:20" x14ac:dyDescent="0.25">
      <c r="T130" s="26">
        <v>42495</v>
      </c>
    </row>
    <row r="131" spans="20:20" x14ac:dyDescent="0.25">
      <c r="T131" s="26">
        <v>42496</v>
      </c>
    </row>
    <row r="132" spans="20:20" x14ac:dyDescent="0.25">
      <c r="T132" s="26">
        <v>42497</v>
      </c>
    </row>
    <row r="133" spans="20:20" x14ac:dyDescent="0.25">
      <c r="T133" s="26">
        <v>42498</v>
      </c>
    </row>
    <row r="134" spans="20:20" x14ac:dyDescent="0.25">
      <c r="T134" s="26">
        <v>42499</v>
      </c>
    </row>
    <row r="135" spans="20:20" x14ac:dyDescent="0.25">
      <c r="T135" s="26">
        <v>42500</v>
      </c>
    </row>
    <row r="136" spans="20:20" x14ac:dyDescent="0.25">
      <c r="T136" s="26">
        <v>42501</v>
      </c>
    </row>
    <row r="137" spans="20:20" x14ac:dyDescent="0.25">
      <c r="T137" s="26">
        <v>42502</v>
      </c>
    </row>
    <row r="138" spans="20:20" x14ac:dyDescent="0.25">
      <c r="T138" s="26">
        <v>42503</v>
      </c>
    </row>
    <row r="139" spans="20:20" x14ac:dyDescent="0.25">
      <c r="T139" s="26">
        <v>42504</v>
      </c>
    </row>
    <row r="140" spans="20:20" x14ac:dyDescent="0.25">
      <c r="T140" s="26">
        <v>42505</v>
      </c>
    </row>
    <row r="141" spans="20:20" x14ac:dyDescent="0.25">
      <c r="T141" s="26">
        <v>42506</v>
      </c>
    </row>
    <row r="142" spans="20:20" x14ac:dyDescent="0.25">
      <c r="T142" s="26">
        <v>42507</v>
      </c>
    </row>
    <row r="143" spans="20:20" x14ac:dyDescent="0.25">
      <c r="T143" s="26">
        <v>42508</v>
      </c>
    </row>
    <row r="144" spans="20:20" x14ac:dyDescent="0.25">
      <c r="T144" s="26">
        <v>42509</v>
      </c>
    </row>
    <row r="145" spans="20:20" x14ac:dyDescent="0.25">
      <c r="T145" s="26">
        <v>42510</v>
      </c>
    </row>
    <row r="146" spans="20:20" x14ac:dyDescent="0.25">
      <c r="T146" s="26">
        <v>42511</v>
      </c>
    </row>
    <row r="147" spans="20:20" x14ac:dyDescent="0.25">
      <c r="T147" s="26">
        <v>42512</v>
      </c>
    </row>
    <row r="148" spans="20:20" x14ac:dyDescent="0.25">
      <c r="T148" s="26">
        <v>42513</v>
      </c>
    </row>
    <row r="149" spans="20:20" x14ac:dyDescent="0.25">
      <c r="T149" s="26">
        <v>42514</v>
      </c>
    </row>
    <row r="150" spans="20:20" x14ac:dyDescent="0.25">
      <c r="T150" s="26">
        <v>42515</v>
      </c>
    </row>
    <row r="151" spans="20:20" x14ac:dyDescent="0.25">
      <c r="T151" s="26">
        <v>42516</v>
      </c>
    </row>
    <row r="152" spans="20:20" x14ac:dyDescent="0.25">
      <c r="T152" s="26">
        <v>42517</v>
      </c>
    </row>
    <row r="153" spans="20:20" x14ac:dyDescent="0.25">
      <c r="T153" s="26">
        <v>42518</v>
      </c>
    </row>
    <row r="154" spans="20:20" x14ac:dyDescent="0.25">
      <c r="T154" s="26">
        <v>42519</v>
      </c>
    </row>
    <row r="155" spans="20:20" x14ac:dyDescent="0.25">
      <c r="T155" s="26">
        <v>42520</v>
      </c>
    </row>
    <row r="156" spans="20:20" x14ac:dyDescent="0.25">
      <c r="T156" s="26">
        <v>42521</v>
      </c>
    </row>
    <row r="157" spans="20:20" x14ac:dyDescent="0.25">
      <c r="T157" s="26">
        <v>42522</v>
      </c>
    </row>
    <row r="158" spans="20:20" x14ac:dyDescent="0.25">
      <c r="T158" s="26">
        <v>42523</v>
      </c>
    </row>
    <row r="159" spans="20:20" x14ac:dyDescent="0.25">
      <c r="T159" s="26">
        <v>42524</v>
      </c>
    </row>
    <row r="160" spans="20:20" x14ac:dyDescent="0.25">
      <c r="T160" s="26">
        <v>42525</v>
      </c>
    </row>
    <row r="161" spans="20:20" x14ac:dyDescent="0.25">
      <c r="T161" s="26">
        <v>42526</v>
      </c>
    </row>
    <row r="162" spans="20:20" x14ac:dyDescent="0.25">
      <c r="T162" s="26">
        <v>42527</v>
      </c>
    </row>
    <row r="163" spans="20:20" x14ac:dyDescent="0.25">
      <c r="T163" s="26">
        <v>42528</v>
      </c>
    </row>
    <row r="164" spans="20:20" x14ac:dyDescent="0.25">
      <c r="T164" s="26">
        <v>42529</v>
      </c>
    </row>
    <row r="165" spans="20:20" x14ac:dyDescent="0.25">
      <c r="T165" s="26">
        <v>42530</v>
      </c>
    </row>
    <row r="166" spans="20:20" x14ac:dyDescent="0.25">
      <c r="T166" s="26">
        <v>42531</v>
      </c>
    </row>
    <row r="167" spans="20:20" x14ac:dyDescent="0.25">
      <c r="T167" s="26">
        <v>42532</v>
      </c>
    </row>
    <row r="168" spans="20:20" x14ac:dyDescent="0.25">
      <c r="T168" s="26">
        <v>42533</v>
      </c>
    </row>
    <row r="169" spans="20:20" x14ac:dyDescent="0.25">
      <c r="T169" s="26">
        <v>42534</v>
      </c>
    </row>
    <row r="170" spans="20:20" x14ac:dyDescent="0.25">
      <c r="T170" s="26">
        <v>42535</v>
      </c>
    </row>
    <row r="171" spans="20:20" x14ac:dyDescent="0.25">
      <c r="T171" s="26">
        <v>42536</v>
      </c>
    </row>
    <row r="172" spans="20:20" x14ac:dyDescent="0.25">
      <c r="T172" s="26">
        <v>42537</v>
      </c>
    </row>
    <row r="173" spans="20:20" x14ac:dyDescent="0.25">
      <c r="T173" s="26">
        <v>42538</v>
      </c>
    </row>
    <row r="174" spans="20:20" x14ac:dyDescent="0.25">
      <c r="T174" s="26">
        <v>42539</v>
      </c>
    </row>
    <row r="175" spans="20:20" x14ac:dyDescent="0.25">
      <c r="T175" s="26">
        <v>42540</v>
      </c>
    </row>
    <row r="176" spans="20:20" x14ac:dyDescent="0.25">
      <c r="T176" s="26">
        <v>42541</v>
      </c>
    </row>
    <row r="177" spans="20:20" x14ac:dyDescent="0.25">
      <c r="T177" s="26">
        <v>42542</v>
      </c>
    </row>
    <row r="178" spans="20:20" x14ac:dyDescent="0.25">
      <c r="T178" s="26">
        <v>42543</v>
      </c>
    </row>
    <row r="179" spans="20:20" x14ac:dyDescent="0.25">
      <c r="T179" s="26">
        <v>42544</v>
      </c>
    </row>
    <row r="180" spans="20:20" x14ac:dyDescent="0.25">
      <c r="T180" s="26">
        <v>42545</v>
      </c>
    </row>
    <row r="181" spans="20:20" x14ac:dyDescent="0.25">
      <c r="T181" s="26">
        <v>42546</v>
      </c>
    </row>
    <row r="182" spans="20:20" x14ac:dyDescent="0.25">
      <c r="T182" s="26">
        <v>42547</v>
      </c>
    </row>
    <row r="183" spans="20:20" x14ac:dyDescent="0.25">
      <c r="T183" s="26">
        <v>42548</v>
      </c>
    </row>
    <row r="184" spans="20:20" x14ac:dyDescent="0.25">
      <c r="T184" s="26">
        <v>42549</v>
      </c>
    </row>
    <row r="185" spans="20:20" x14ac:dyDescent="0.25">
      <c r="T185" s="26">
        <v>42550</v>
      </c>
    </row>
    <row r="186" spans="20:20" x14ac:dyDescent="0.25">
      <c r="T186" s="26">
        <v>42551</v>
      </c>
    </row>
    <row r="187" spans="20:20" x14ac:dyDescent="0.25">
      <c r="T187" s="26">
        <v>42552</v>
      </c>
    </row>
    <row r="188" spans="20:20" x14ac:dyDescent="0.25">
      <c r="T188" s="26">
        <v>42553</v>
      </c>
    </row>
    <row r="189" spans="20:20" x14ac:dyDescent="0.25">
      <c r="T189" s="26">
        <v>42554</v>
      </c>
    </row>
    <row r="190" spans="20:20" x14ac:dyDescent="0.25">
      <c r="T190" s="26">
        <v>42555</v>
      </c>
    </row>
    <row r="191" spans="20:20" x14ac:dyDescent="0.25">
      <c r="T191" s="26">
        <v>42556</v>
      </c>
    </row>
    <row r="192" spans="20:20" x14ac:dyDescent="0.25">
      <c r="T192" s="26">
        <v>42557</v>
      </c>
    </row>
    <row r="193" spans="20:20" x14ac:dyDescent="0.25">
      <c r="T193" s="26">
        <v>42558</v>
      </c>
    </row>
    <row r="194" spans="20:20" x14ac:dyDescent="0.25">
      <c r="T194" s="26">
        <v>42559</v>
      </c>
    </row>
    <row r="195" spans="20:20" x14ac:dyDescent="0.25">
      <c r="T195" s="26">
        <v>42560</v>
      </c>
    </row>
    <row r="196" spans="20:20" x14ac:dyDescent="0.25">
      <c r="T196" s="26">
        <v>42561</v>
      </c>
    </row>
    <row r="197" spans="20:20" x14ac:dyDescent="0.25">
      <c r="T197" s="26">
        <v>42562</v>
      </c>
    </row>
    <row r="198" spans="20:20" x14ac:dyDescent="0.25">
      <c r="T198" s="26">
        <v>42563</v>
      </c>
    </row>
    <row r="199" spans="20:20" x14ac:dyDescent="0.25">
      <c r="T199" s="26">
        <v>42564</v>
      </c>
    </row>
    <row r="200" spans="20:20" x14ac:dyDescent="0.25">
      <c r="T200" s="26">
        <v>42565</v>
      </c>
    </row>
    <row r="201" spans="20:20" x14ac:dyDescent="0.25">
      <c r="T201" s="26">
        <v>42566</v>
      </c>
    </row>
    <row r="202" spans="20:20" x14ac:dyDescent="0.25">
      <c r="T202" s="26">
        <v>42567</v>
      </c>
    </row>
    <row r="203" spans="20:20" x14ac:dyDescent="0.25">
      <c r="T203" s="26">
        <v>42568</v>
      </c>
    </row>
    <row r="204" spans="20:20" x14ac:dyDescent="0.25">
      <c r="T204" s="26">
        <v>42569</v>
      </c>
    </row>
    <row r="205" spans="20:20" x14ac:dyDescent="0.25">
      <c r="T205" s="26">
        <v>42570</v>
      </c>
    </row>
    <row r="206" spans="20:20" x14ac:dyDescent="0.25">
      <c r="T206" s="26">
        <v>42571</v>
      </c>
    </row>
    <row r="207" spans="20:20" x14ac:dyDescent="0.25">
      <c r="T207" s="26">
        <v>42572</v>
      </c>
    </row>
    <row r="208" spans="20:20" x14ac:dyDescent="0.25">
      <c r="T208" s="26">
        <v>42573</v>
      </c>
    </row>
    <row r="209" spans="20:20" x14ac:dyDescent="0.25">
      <c r="T209" s="26">
        <v>42574</v>
      </c>
    </row>
    <row r="210" spans="20:20" x14ac:dyDescent="0.25">
      <c r="T210" s="26">
        <v>42575</v>
      </c>
    </row>
    <row r="211" spans="20:20" x14ac:dyDescent="0.25">
      <c r="T211" s="26">
        <v>42576</v>
      </c>
    </row>
    <row r="212" spans="20:20" x14ac:dyDescent="0.25">
      <c r="T212" s="26">
        <v>42577</v>
      </c>
    </row>
    <row r="213" spans="20:20" x14ac:dyDescent="0.25">
      <c r="T213" s="26">
        <v>42578</v>
      </c>
    </row>
    <row r="214" spans="20:20" x14ac:dyDescent="0.25">
      <c r="T214" s="26">
        <v>42579</v>
      </c>
    </row>
    <row r="215" spans="20:20" x14ac:dyDescent="0.25">
      <c r="T215" s="26">
        <v>42580</v>
      </c>
    </row>
    <row r="216" spans="20:20" x14ac:dyDescent="0.25">
      <c r="T216" s="26">
        <v>42581</v>
      </c>
    </row>
    <row r="217" spans="20:20" x14ac:dyDescent="0.25">
      <c r="T217" s="26">
        <v>42582</v>
      </c>
    </row>
    <row r="218" spans="20:20" x14ac:dyDescent="0.25">
      <c r="T218" s="26">
        <v>42583</v>
      </c>
    </row>
    <row r="219" spans="20:20" x14ac:dyDescent="0.25">
      <c r="T219" s="26">
        <v>42584</v>
      </c>
    </row>
    <row r="220" spans="20:20" x14ac:dyDescent="0.25">
      <c r="T220" s="26">
        <v>42585</v>
      </c>
    </row>
    <row r="221" spans="20:20" x14ac:dyDescent="0.25">
      <c r="T221" s="26">
        <v>42586</v>
      </c>
    </row>
    <row r="222" spans="20:20" x14ac:dyDescent="0.25">
      <c r="T222" s="26">
        <v>42587</v>
      </c>
    </row>
    <row r="223" spans="20:20" x14ac:dyDescent="0.25">
      <c r="T223" s="26">
        <v>42588</v>
      </c>
    </row>
    <row r="224" spans="20:20" x14ac:dyDescent="0.25">
      <c r="T224" s="26">
        <v>42589</v>
      </c>
    </row>
    <row r="225" spans="20:20" x14ac:dyDescent="0.25">
      <c r="T225" s="26">
        <v>42590</v>
      </c>
    </row>
    <row r="226" spans="20:20" x14ac:dyDescent="0.25">
      <c r="T226" s="26">
        <v>42591</v>
      </c>
    </row>
    <row r="227" spans="20:20" x14ac:dyDescent="0.25">
      <c r="T227" s="26">
        <v>42592</v>
      </c>
    </row>
    <row r="228" spans="20:20" x14ac:dyDescent="0.25">
      <c r="T228" s="26">
        <v>42593</v>
      </c>
    </row>
    <row r="229" spans="20:20" x14ac:dyDescent="0.25">
      <c r="T229" s="26">
        <v>42594</v>
      </c>
    </row>
    <row r="230" spans="20:20" x14ac:dyDescent="0.25">
      <c r="T230" s="26">
        <v>42595</v>
      </c>
    </row>
    <row r="231" spans="20:20" x14ac:dyDescent="0.25">
      <c r="T231" s="26">
        <v>42596</v>
      </c>
    </row>
    <row r="232" spans="20:20" x14ac:dyDescent="0.25">
      <c r="T232" s="26">
        <v>42597</v>
      </c>
    </row>
    <row r="233" spans="20:20" x14ac:dyDescent="0.25">
      <c r="T233" s="26">
        <v>42598</v>
      </c>
    </row>
    <row r="234" spans="20:20" x14ac:dyDescent="0.25">
      <c r="T234" s="26">
        <v>42599</v>
      </c>
    </row>
    <row r="235" spans="20:20" x14ac:dyDescent="0.25">
      <c r="T235" s="26">
        <v>42600</v>
      </c>
    </row>
    <row r="236" spans="20:20" x14ac:dyDescent="0.25">
      <c r="T236" s="26">
        <v>42601</v>
      </c>
    </row>
    <row r="237" spans="20:20" x14ac:dyDescent="0.25">
      <c r="T237" s="26">
        <v>42602</v>
      </c>
    </row>
    <row r="238" spans="20:20" x14ac:dyDescent="0.25">
      <c r="T238" s="26">
        <v>42603</v>
      </c>
    </row>
    <row r="239" spans="20:20" x14ac:dyDescent="0.25">
      <c r="T239" s="26">
        <v>42604</v>
      </c>
    </row>
    <row r="240" spans="20:20" x14ac:dyDescent="0.25">
      <c r="T240" s="26">
        <v>42605</v>
      </c>
    </row>
    <row r="241" spans="20:20" x14ac:dyDescent="0.25">
      <c r="T241" s="26">
        <v>42606</v>
      </c>
    </row>
    <row r="242" spans="20:20" x14ac:dyDescent="0.25">
      <c r="T242" s="26">
        <v>42607</v>
      </c>
    </row>
    <row r="243" spans="20:20" x14ac:dyDescent="0.25">
      <c r="T243" s="26">
        <v>42608</v>
      </c>
    </row>
    <row r="244" spans="20:20" x14ac:dyDescent="0.25">
      <c r="T244" s="26">
        <v>42609</v>
      </c>
    </row>
    <row r="245" spans="20:20" x14ac:dyDescent="0.25">
      <c r="T245" s="26">
        <v>42610</v>
      </c>
    </row>
    <row r="246" spans="20:20" x14ac:dyDescent="0.25">
      <c r="T246" s="26">
        <v>42611</v>
      </c>
    </row>
    <row r="247" spans="20:20" x14ac:dyDescent="0.25">
      <c r="T247" s="26">
        <v>42612</v>
      </c>
    </row>
    <row r="248" spans="20:20" x14ac:dyDescent="0.25">
      <c r="T248" s="26">
        <v>42613</v>
      </c>
    </row>
    <row r="249" spans="20:20" x14ac:dyDescent="0.25">
      <c r="T249" s="26">
        <v>42614</v>
      </c>
    </row>
    <row r="250" spans="20:20" x14ac:dyDescent="0.25">
      <c r="T250" s="26">
        <v>42615</v>
      </c>
    </row>
    <row r="251" spans="20:20" x14ac:dyDescent="0.25">
      <c r="T251" s="26">
        <v>42616</v>
      </c>
    </row>
    <row r="252" spans="20:20" x14ac:dyDescent="0.25">
      <c r="T252" s="26">
        <v>42617</v>
      </c>
    </row>
    <row r="253" spans="20:20" x14ac:dyDescent="0.25">
      <c r="T253" s="26">
        <v>42618</v>
      </c>
    </row>
    <row r="254" spans="20:20" x14ac:dyDescent="0.25">
      <c r="T254" s="26">
        <v>42619</v>
      </c>
    </row>
    <row r="255" spans="20:20" x14ac:dyDescent="0.25">
      <c r="T255" s="26">
        <v>42620</v>
      </c>
    </row>
    <row r="256" spans="20:20" x14ac:dyDescent="0.25">
      <c r="T256" s="26">
        <v>42621</v>
      </c>
    </row>
    <row r="257" spans="20:20" x14ac:dyDescent="0.25">
      <c r="T257" s="26">
        <v>42622</v>
      </c>
    </row>
    <row r="258" spans="20:20" x14ac:dyDescent="0.25">
      <c r="T258" s="26">
        <v>42623</v>
      </c>
    </row>
    <row r="259" spans="20:20" x14ac:dyDescent="0.25">
      <c r="T259" s="26">
        <v>42624</v>
      </c>
    </row>
    <row r="260" spans="20:20" x14ac:dyDescent="0.25">
      <c r="T260" s="26">
        <v>42625</v>
      </c>
    </row>
    <row r="261" spans="20:20" x14ac:dyDescent="0.25">
      <c r="T261" s="26">
        <v>42626</v>
      </c>
    </row>
    <row r="262" spans="20:20" x14ac:dyDescent="0.25">
      <c r="T262" s="26">
        <v>42627</v>
      </c>
    </row>
    <row r="263" spans="20:20" x14ac:dyDescent="0.25">
      <c r="T263" s="26">
        <v>42628</v>
      </c>
    </row>
    <row r="264" spans="20:20" x14ac:dyDescent="0.25">
      <c r="T264" s="26">
        <v>42629</v>
      </c>
    </row>
    <row r="265" spans="20:20" x14ac:dyDescent="0.25">
      <c r="T265" s="26">
        <v>42630</v>
      </c>
    </row>
    <row r="266" spans="20:20" x14ac:dyDescent="0.25">
      <c r="T266" s="26">
        <v>42631</v>
      </c>
    </row>
    <row r="267" spans="20:20" x14ac:dyDescent="0.25">
      <c r="T267" s="26">
        <v>42632</v>
      </c>
    </row>
    <row r="268" spans="20:20" x14ac:dyDescent="0.25">
      <c r="T268" s="26">
        <v>42633</v>
      </c>
    </row>
    <row r="269" spans="20:20" x14ac:dyDescent="0.25">
      <c r="T269" s="26">
        <v>42634</v>
      </c>
    </row>
    <row r="270" spans="20:20" x14ac:dyDescent="0.25">
      <c r="T270" s="26">
        <v>42635</v>
      </c>
    </row>
    <row r="271" spans="20:20" x14ac:dyDescent="0.25">
      <c r="T271" s="26">
        <v>42636</v>
      </c>
    </row>
    <row r="272" spans="20:20" x14ac:dyDescent="0.25">
      <c r="T272" s="26">
        <v>42637</v>
      </c>
    </row>
    <row r="273" spans="20:20" x14ac:dyDescent="0.25">
      <c r="T273" s="26">
        <v>42638</v>
      </c>
    </row>
    <row r="274" spans="20:20" x14ac:dyDescent="0.25">
      <c r="T274" s="26">
        <v>42639</v>
      </c>
    </row>
    <row r="275" spans="20:20" x14ac:dyDescent="0.25">
      <c r="T275" s="26">
        <v>42640</v>
      </c>
    </row>
    <row r="276" spans="20:20" x14ac:dyDescent="0.25">
      <c r="T276" s="26">
        <v>42641</v>
      </c>
    </row>
    <row r="277" spans="20:20" x14ac:dyDescent="0.25">
      <c r="T277" s="26">
        <v>42642</v>
      </c>
    </row>
    <row r="278" spans="20:20" x14ac:dyDescent="0.25">
      <c r="T278" s="26">
        <v>42643</v>
      </c>
    </row>
    <row r="279" spans="20:20" x14ac:dyDescent="0.25">
      <c r="T279" s="26">
        <v>42644</v>
      </c>
    </row>
    <row r="280" spans="20:20" x14ac:dyDescent="0.25">
      <c r="T280" s="26">
        <v>42645</v>
      </c>
    </row>
    <row r="281" spans="20:20" x14ac:dyDescent="0.25">
      <c r="T281" s="26">
        <v>42646</v>
      </c>
    </row>
    <row r="282" spans="20:20" x14ac:dyDescent="0.25">
      <c r="T282" s="26">
        <v>42647</v>
      </c>
    </row>
    <row r="283" spans="20:20" x14ac:dyDescent="0.25">
      <c r="T283" s="26">
        <v>42648</v>
      </c>
    </row>
    <row r="284" spans="20:20" x14ac:dyDescent="0.25">
      <c r="T284" s="26">
        <v>42649</v>
      </c>
    </row>
    <row r="285" spans="20:20" x14ac:dyDescent="0.25">
      <c r="T285" s="26">
        <v>42650</v>
      </c>
    </row>
    <row r="286" spans="20:20" x14ac:dyDescent="0.25">
      <c r="T286" s="26">
        <v>42651</v>
      </c>
    </row>
    <row r="287" spans="20:20" x14ac:dyDescent="0.25">
      <c r="T287" s="26">
        <v>42652</v>
      </c>
    </row>
    <row r="288" spans="20:20" x14ac:dyDescent="0.25">
      <c r="T288" s="26">
        <v>42653</v>
      </c>
    </row>
    <row r="289" spans="20:20" x14ac:dyDescent="0.25">
      <c r="T289" s="26">
        <v>42654</v>
      </c>
    </row>
    <row r="290" spans="20:20" x14ac:dyDescent="0.25">
      <c r="T290" s="26">
        <v>42655</v>
      </c>
    </row>
    <row r="291" spans="20:20" x14ac:dyDescent="0.25">
      <c r="T291" s="26">
        <v>42656</v>
      </c>
    </row>
    <row r="292" spans="20:20" x14ac:dyDescent="0.25">
      <c r="T292" s="26">
        <v>42657</v>
      </c>
    </row>
    <row r="293" spans="20:20" x14ac:dyDescent="0.25">
      <c r="T293" s="26">
        <v>42658</v>
      </c>
    </row>
    <row r="294" spans="20:20" x14ac:dyDescent="0.25">
      <c r="T294" s="26">
        <v>42659</v>
      </c>
    </row>
    <row r="295" spans="20:20" x14ac:dyDescent="0.25">
      <c r="T295" s="26">
        <v>42660</v>
      </c>
    </row>
    <row r="296" spans="20:20" x14ac:dyDescent="0.25">
      <c r="T296" s="26">
        <v>42661</v>
      </c>
    </row>
    <row r="297" spans="20:20" x14ac:dyDescent="0.25">
      <c r="T297" s="26">
        <v>42662</v>
      </c>
    </row>
    <row r="298" spans="20:20" x14ac:dyDescent="0.25">
      <c r="T298" s="26">
        <v>42663</v>
      </c>
    </row>
    <row r="299" spans="20:20" x14ac:dyDescent="0.25">
      <c r="T299" s="26">
        <v>42664</v>
      </c>
    </row>
    <row r="300" spans="20:20" x14ac:dyDescent="0.25">
      <c r="T300" s="26">
        <v>42665</v>
      </c>
    </row>
    <row r="301" spans="20:20" x14ac:dyDescent="0.25">
      <c r="T301" s="26">
        <v>42666</v>
      </c>
    </row>
    <row r="302" spans="20:20" x14ac:dyDescent="0.25">
      <c r="T302" s="26">
        <v>42667</v>
      </c>
    </row>
    <row r="303" spans="20:20" x14ac:dyDescent="0.25">
      <c r="T303" s="26">
        <v>42668</v>
      </c>
    </row>
    <row r="304" spans="20:20" x14ac:dyDescent="0.25">
      <c r="T304" s="26">
        <v>42669</v>
      </c>
    </row>
    <row r="305" spans="20:20" x14ac:dyDescent="0.25">
      <c r="T305" s="26">
        <v>42670</v>
      </c>
    </row>
    <row r="306" spans="20:20" x14ac:dyDescent="0.25">
      <c r="T306" s="26">
        <v>42671</v>
      </c>
    </row>
    <row r="307" spans="20:20" x14ac:dyDescent="0.25">
      <c r="T307" s="26">
        <v>42672</v>
      </c>
    </row>
    <row r="308" spans="20:20" x14ac:dyDescent="0.25">
      <c r="T308" s="26">
        <v>42673</v>
      </c>
    </row>
    <row r="309" spans="20:20" x14ac:dyDescent="0.25">
      <c r="T309" s="26">
        <v>42674</v>
      </c>
    </row>
    <row r="310" spans="20:20" x14ac:dyDescent="0.25">
      <c r="T310" s="26">
        <v>42675</v>
      </c>
    </row>
    <row r="311" spans="20:20" x14ac:dyDescent="0.25">
      <c r="T311" s="26">
        <v>42676</v>
      </c>
    </row>
    <row r="312" spans="20:20" x14ac:dyDescent="0.25">
      <c r="T312" s="26">
        <v>42677</v>
      </c>
    </row>
    <row r="313" spans="20:20" x14ac:dyDescent="0.25">
      <c r="T313" s="26">
        <v>42678</v>
      </c>
    </row>
    <row r="314" spans="20:20" x14ac:dyDescent="0.25">
      <c r="T314" s="26">
        <v>42679</v>
      </c>
    </row>
    <row r="315" spans="20:20" x14ac:dyDescent="0.25">
      <c r="T315" s="26">
        <v>42680</v>
      </c>
    </row>
    <row r="316" spans="20:20" x14ac:dyDescent="0.25">
      <c r="T316" s="26">
        <v>42681</v>
      </c>
    </row>
    <row r="317" spans="20:20" x14ac:dyDescent="0.25">
      <c r="T317" s="26">
        <v>42682</v>
      </c>
    </row>
    <row r="318" spans="20:20" x14ac:dyDescent="0.25">
      <c r="T318" s="26">
        <v>42683</v>
      </c>
    </row>
    <row r="319" spans="20:20" x14ac:dyDescent="0.25">
      <c r="T319" s="26">
        <v>42684</v>
      </c>
    </row>
    <row r="320" spans="20:20" x14ac:dyDescent="0.25">
      <c r="T320" s="26">
        <v>42685</v>
      </c>
    </row>
    <row r="321" spans="20:20" x14ac:dyDescent="0.25">
      <c r="T321" s="26">
        <v>42686</v>
      </c>
    </row>
    <row r="322" spans="20:20" x14ac:dyDescent="0.25">
      <c r="T322" s="26">
        <v>42687</v>
      </c>
    </row>
    <row r="323" spans="20:20" x14ac:dyDescent="0.25">
      <c r="T323" s="26">
        <v>42688</v>
      </c>
    </row>
    <row r="324" spans="20:20" x14ac:dyDescent="0.25">
      <c r="T324" s="26">
        <v>42689</v>
      </c>
    </row>
    <row r="325" spans="20:20" x14ac:dyDescent="0.25">
      <c r="T325" s="26">
        <v>42690</v>
      </c>
    </row>
    <row r="326" spans="20:20" x14ac:dyDescent="0.25">
      <c r="T326" s="26">
        <v>42691</v>
      </c>
    </row>
    <row r="327" spans="20:20" x14ac:dyDescent="0.25">
      <c r="T327" s="26">
        <v>42692</v>
      </c>
    </row>
    <row r="328" spans="20:20" x14ac:dyDescent="0.25">
      <c r="T328" s="26">
        <v>42693</v>
      </c>
    </row>
    <row r="329" spans="20:20" x14ac:dyDescent="0.25">
      <c r="T329" s="26">
        <v>42694</v>
      </c>
    </row>
    <row r="330" spans="20:20" x14ac:dyDescent="0.25">
      <c r="T330" s="26">
        <v>42695</v>
      </c>
    </row>
    <row r="331" spans="20:20" x14ac:dyDescent="0.25">
      <c r="T331" s="26">
        <v>42696</v>
      </c>
    </row>
    <row r="332" spans="20:20" x14ac:dyDescent="0.25">
      <c r="T332" s="26">
        <v>42697</v>
      </c>
    </row>
    <row r="333" spans="20:20" x14ac:dyDescent="0.25">
      <c r="T333" s="26">
        <v>42698</v>
      </c>
    </row>
    <row r="334" spans="20:20" x14ac:dyDescent="0.25">
      <c r="T334" s="26">
        <v>42699</v>
      </c>
    </row>
    <row r="335" spans="20:20" x14ac:dyDescent="0.25">
      <c r="T335" s="26">
        <v>42700</v>
      </c>
    </row>
    <row r="336" spans="20:20" x14ac:dyDescent="0.25">
      <c r="T336" s="26">
        <v>42701</v>
      </c>
    </row>
    <row r="337" spans="20:20" x14ac:dyDescent="0.25">
      <c r="T337" s="26">
        <v>42702</v>
      </c>
    </row>
    <row r="338" spans="20:20" x14ac:dyDescent="0.25">
      <c r="T338" s="26">
        <v>42703</v>
      </c>
    </row>
    <row r="339" spans="20:20" x14ac:dyDescent="0.25">
      <c r="T339" s="26">
        <v>42704</v>
      </c>
    </row>
    <row r="340" spans="20:20" x14ac:dyDescent="0.25">
      <c r="T340" s="26">
        <v>42705</v>
      </c>
    </row>
    <row r="341" spans="20:20" x14ac:dyDescent="0.25">
      <c r="T341" s="26">
        <v>42706</v>
      </c>
    </row>
    <row r="342" spans="20:20" x14ac:dyDescent="0.25">
      <c r="T342" s="26">
        <v>42707</v>
      </c>
    </row>
    <row r="343" spans="20:20" x14ac:dyDescent="0.25">
      <c r="T343" s="26">
        <v>42708</v>
      </c>
    </row>
    <row r="344" spans="20:20" x14ac:dyDescent="0.25">
      <c r="T344" s="26">
        <v>42709</v>
      </c>
    </row>
    <row r="345" spans="20:20" x14ac:dyDescent="0.25">
      <c r="T345" s="26">
        <v>42710</v>
      </c>
    </row>
    <row r="346" spans="20:20" x14ac:dyDescent="0.25">
      <c r="T346" s="26">
        <v>42711</v>
      </c>
    </row>
    <row r="347" spans="20:20" x14ac:dyDescent="0.25">
      <c r="T347" s="26">
        <v>42712</v>
      </c>
    </row>
    <row r="348" spans="20:20" x14ac:dyDescent="0.25">
      <c r="T348" s="26">
        <v>42713</v>
      </c>
    </row>
    <row r="349" spans="20:20" x14ac:dyDescent="0.25">
      <c r="T349" s="26">
        <v>42714</v>
      </c>
    </row>
    <row r="350" spans="20:20" x14ac:dyDescent="0.25">
      <c r="T350" s="26">
        <v>42715</v>
      </c>
    </row>
    <row r="351" spans="20:20" x14ac:dyDescent="0.25">
      <c r="T351" s="26">
        <v>42716</v>
      </c>
    </row>
    <row r="352" spans="20:20" x14ac:dyDescent="0.25">
      <c r="T352" s="26">
        <v>42717</v>
      </c>
    </row>
    <row r="353" spans="20:20" x14ac:dyDescent="0.25">
      <c r="T353" s="26">
        <v>42718</v>
      </c>
    </row>
    <row r="354" spans="20:20" x14ac:dyDescent="0.25">
      <c r="T354" s="26">
        <v>42719</v>
      </c>
    </row>
    <row r="355" spans="20:20" x14ac:dyDescent="0.25">
      <c r="T355" s="26">
        <v>42720</v>
      </c>
    </row>
    <row r="356" spans="20:20" x14ac:dyDescent="0.25">
      <c r="T356" s="26">
        <v>42721</v>
      </c>
    </row>
    <row r="357" spans="20:20" x14ac:dyDescent="0.25">
      <c r="T357" s="26">
        <v>42722</v>
      </c>
    </row>
    <row r="358" spans="20:20" x14ac:dyDescent="0.25">
      <c r="T358" s="26">
        <v>42723</v>
      </c>
    </row>
    <row r="359" spans="20:20" x14ac:dyDescent="0.25">
      <c r="T359" s="26">
        <v>42724</v>
      </c>
    </row>
    <row r="360" spans="20:20" x14ac:dyDescent="0.25">
      <c r="T360" s="26">
        <v>42725</v>
      </c>
    </row>
    <row r="361" spans="20:20" x14ac:dyDescent="0.25">
      <c r="T361" s="26">
        <v>42726</v>
      </c>
    </row>
    <row r="362" spans="20:20" x14ac:dyDescent="0.25">
      <c r="T362" s="26">
        <v>42727</v>
      </c>
    </row>
    <row r="363" spans="20:20" x14ac:dyDescent="0.25">
      <c r="T363" s="26">
        <v>42728</v>
      </c>
    </row>
    <row r="364" spans="20:20" x14ac:dyDescent="0.25">
      <c r="T364" s="26">
        <v>42729</v>
      </c>
    </row>
    <row r="365" spans="20:20" x14ac:dyDescent="0.25">
      <c r="T365" s="26">
        <v>42730</v>
      </c>
    </row>
    <row r="366" spans="20:20" x14ac:dyDescent="0.25">
      <c r="T366" s="26">
        <v>42731</v>
      </c>
    </row>
    <row r="367" spans="20:20" x14ac:dyDescent="0.25">
      <c r="T367" s="26">
        <v>42732</v>
      </c>
    </row>
    <row r="368" spans="20:20" x14ac:dyDescent="0.25">
      <c r="T368" s="26">
        <v>42733</v>
      </c>
    </row>
    <row r="369" spans="20:20" x14ac:dyDescent="0.25">
      <c r="T369" s="26">
        <v>42734</v>
      </c>
    </row>
    <row r="370" spans="20:20" x14ac:dyDescent="0.25">
      <c r="T370" s="26">
        <v>42735</v>
      </c>
    </row>
    <row r="371" spans="20:20" x14ac:dyDescent="0.25">
      <c r="T371" s="26">
        <v>42736</v>
      </c>
    </row>
    <row r="372" spans="20:20" x14ac:dyDescent="0.25">
      <c r="T372" s="26">
        <v>42737</v>
      </c>
    </row>
    <row r="373" spans="20:20" x14ac:dyDescent="0.25">
      <c r="T373" s="26">
        <v>42738</v>
      </c>
    </row>
    <row r="374" spans="20:20" x14ac:dyDescent="0.25">
      <c r="T374" s="26">
        <v>42739</v>
      </c>
    </row>
    <row r="375" spans="20:20" x14ac:dyDescent="0.25">
      <c r="T375" s="26">
        <v>42740</v>
      </c>
    </row>
    <row r="376" spans="20:20" x14ac:dyDescent="0.25">
      <c r="T376" s="26">
        <v>42741</v>
      </c>
    </row>
    <row r="377" spans="20:20" x14ac:dyDescent="0.25">
      <c r="T377" s="26">
        <v>42742</v>
      </c>
    </row>
    <row r="378" spans="20:20" x14ac:dyDescent="0.25">
      <c r="T378" s="26">
        <v>42743</v>
      </c>
    </row>
    <row r="379" spans="20:20" x14ac:dyDescent="0.25">
      <c r="T379" s="26">
        <v>42744</v>
      </c>
    </row>
    <row r="380" spans="20:20" x14ac:dyDescent="0.25">
      <c r="T380" s="26">
        <v>42745</v>
      </c>
    </row>
    <row r="381" spans="20:20" x14ac:dyDescent="0.25">
      <c r="T381" s="26">
        <v>42746</v>
      </c>
    </row>
    <row r="382" spans="20:20" x14ac:dyDescent="0.25">
      <c r="T382" s="26">
        <v>42747</v>
      </c>
    </row>
    <row r="383" spans="20:20" x14ac:dyDescent="0.25">
      <c r="T383" s="26">
        <v>42748</v>
      </c>
    </row>
    <row r="384" spans="20:20" x14ac:dyDescent="0.25">
      <c r="T384" s="26">
        <v>42749</v>
      </c>
    </row>
    <row r="385" spans="20:20" x14ac:dyDescent="0.25">
      <c r="T385" s="26">
        <v>42750</v>
      </c>
    </row>
    <row r="386" spans="20:20" x14ac:dyDescent="0.25">
      <c r="T386" s="26">
        <v>42751</v>
      </c>
    </row>
    <row r="387" spans="20:20" x14ac:dyDescent="0.25">
      <c r="T387" s="26">
        <v>42752</v>
      </c>
    </row>
    <row r="388" spans="20:20" x14ac:dyDescent="0.25">
      <c r="T388" s="26">
        <v>42753</v>
      </c>
    </row>
    <row r="389" spans="20:20" x14ac:dyDescent="0.25">
      <c r="T389" s="26">
        <v>42754</v>
      </c>
    </row>
    <row r="390" spans="20:20" x14ac:dyDescent="0.25">
      <c r="T390" s="26">
        <v>42755</v>
      </c>
    </row>
    <row r="391" spans="20:20" x14ac:dyDescent="0.25">
      <c r="T391" s="26">
        <v>42756</v>
      </c>
    </row>
    <row r="392" spans="20:20" x14ac:dyDescent="0.25">
      <c r="T392" s="26">
        <v>42757</v>
      </c>
    </row>
    <row r="393" spans="20:20" x14ac:dyDescent="0.25">
      <c r="T393" s="26">
        <v>42758</v>
      </c>
    </row>
    <row r="394" spans="20:20" x14ac:dyDescent="0.25">
      <c r="T394" s="26">
        <v>42759</v>
      </c>
    </row>
    <row r="395" spans="20:20" x14ac:dyDescent="0.25">
      <c r="T395" s="26">
        <v>42760</v>
      </c>
    </row>
    <row r="396" spans="20:20" x14ac:dyDescent="0.25">
      <c r="T396" s="26">
        <v>42761</v>
      </c>
    </row>
    <row r="397" spans="20:20" x14ac:dyDescent="0.25">
      <c r="T397" s="26">
        <v>42762</v>
      </c>
    </row>
    <row r="398" spans="20:20" x14ac:dyDescent="0.25">
      <c r="T398" s="26">
        <v>42763</v>
      </c>
    </row>
    <row r="399" spans="20:20" x14ac:dyDescent="0.25">
      <c r="T399" s="26">
        <v>42764</v>
      </c>
    </row>
    <row r="400" spans="20:20" x14ac:dyDescent="0.25">
      <c r="T400" s="26">
        <v>42765</v>
      </c>
    </row>
    <row r="401" spans="20:20" x14ac:dyDescent="0.25">
      <c r="T401" s="26">
        <v>42766</v>
      </c>
    </row>
    <row r="402" spans="20:20" x14ac:dyDescent="0.25">
      <c r="T402" s="26">
        <v>42767</v>
      </c>
    </row>
    <row r="403" spans="20:20" x14ac:dyDescent="0.25">
      <c r="T403" s="26">
        <v>42768</v>
      </c>
    </row>
    <row r="404" spans="20:20" x14ac:dyDescent="0.25">
      <c r="T404" s="26">
        <v>42769</v>
      </c>
    </row>
    <row r="405" spans="20:20" x14ac:dyDescent="0.25">
      <c r="T405" s="26">
        <v>42770</v>
      </c>
    </row>
    <row r="406" spans="20:20" x14ac:dyDescent="0.25">
      <c r="T406" s="26">
        <v>42771</v>
      </c>
    </row>
    <row r="407" spans="20:20" x14ac:dyDescent="0.25">
      <c r="T407" s="26">
        <v>42772</v>
      </c>
    </row>
    <row r="408" spans="20:20" x14ac:dyDescent="0.25">
      <c r="T408" s="26">
        <v>42773</v>
      </c>
    </row>
    <row r="409" spans="20:20" x14ac:dyDescent="0.25">
      <c r="T409" s="26">
        <v>42774</v>
      </c>
    </row>
    <row r="410" spans="20:20" x14ac:dyDescent="0.25">
      <c r="T410" s="26">
        <v>42775</v>
      </c>
    </row>
    <row r="411" spans="20:20" x14ac:dyDescent="0.25">
      <c r="T411" s="26">
        <v>42776</v>
      </c>
    </row>
    <row r="412" spans="20:20" x14ac:dyDescent="0.25">
      <c r="T412" s="26">
        <v>42777</v>
      </c>
    </row>
    <row r="413" spans="20:20" x14ac:dyDescent="0.25">
      <c r="T413" s="26">
        <v>42778</v>
      </c>
    </row>
    <row r="414" spans="20:20" x14ac:dyDescent="0.25">
      <c r="T414" s="26">
        <v>42779</v>
      </c>
    </row>
    <row r="415" spans="20:20" x14ac:dyDescent="0.25">
      <c r="T415" s="26">
        <v>42780</v>
      </c>
    </row>
    <row r="416" spans="20:20" x14ac:dyDescent="0.25">
      <c r="T416" s="26">
        <v>42781</v>
      </c>
    </row>
    <row r="417" spans="20:20" x14ac:dyDescent="0.25">
      <c r="T417" s="26">
        <v>42782</v>
      </c>
    </row>
    <row r="418" spans="20:20" x14ac:dyDescent="0.25">
      <c r="T418" s="26">
        <v>42783</v>
      </c>
    </row>
    <row r="419" spans="20:20" x14ac:dyDescent="0.25">
      <c r="T419" s="26">
        <v>42784</v>
      </c>
    </row>
    <row r="420" spans="20:20" x14ac:dyDescent="0.25">
      <c r="T420" s="26">
        <v>42785</v>
      </c>
    </row>
    <row r="421" spans="20:20" x14ac:dyDescent="0.25">
      <c r="T421" s="26">
        <v>42786</v>
      </c>
    </row>
    <row r="422" spans="20:20" x14ac:dyDescent="0.25">
      <c r="T422" s="26">
        <v>42787</v>
      </c>
    </row>
    <row r="423" spans="20:20" x14ac:dyDescent="0.25">
      <c r="T423" s="26">
        <v>42788</v>
      </c>
    </row>
    <row r="424" spans="20:20" x14ac:dyDescent="0.25">
      <c r="T424" s="26">
        <v>42789</v>
      </c>
    </row>
    <row r="425" spans="20:20" x14ac:dyDescent="0.25">
      <c r="T425" s="26">
        <v>42790</v>
      </c>
    </row>
    <row r="426" spans="20:20" x14ac:dyDescent="0.25">
      <c r="T426" s="26">
        <v>42791</v>
      </c>
    </row>
    <row r="427" spans="20:20" x14ac:dyDescent="0.25">
      <c r="T427" s="26">
        <v>42792</v>
      </c>
    </row>
    <row r="428" spans="20:20" x14ac:dyDescent="0.25">
      <c r="T428" s="26">
        <v>42793</v>
      </c>
    </row>
    <row r="429" spans="20:20" x14ac:dyDescent="0.25">
      <c r="T429" s="26">
        <v>42794</v>
      </c>
    </row>
    <row r="430" spans="20:20" x14ac:dyDescent="0.25">
      <c r="T430" s="26">
        <v>42795</v>
      </c>
    </row>
    <row r="431" spans="20:20" x14ac:dyDescent="0.25">
      <c r="T431" s="26">
        <v>42796</v>
      </c>
    </row>
    <row r="432" spans="20:20" x14ac:dyDescent="0.25">
      <c r="T432" s="26">
        <v>42797</v>
      </c>
    </row>
    <row r="433" spans="20:20" x14ac:dyDescent="0.25">
      <c r="T433" s="26">
        <v>42798</v>
      </c>
    </row>
    <row r="434" spans="20:20" x14ac:dyDescent="0.25">
      <c r="T434" s="26">
        <v>42799</v>
      </c>
    </row>
    <row r="435" spans="20:20" x14ac:dyDescent="0.25">
      <c r="T435" s="26">
        <v>42800</v>
      </c>
    </row>
    <row r="436" spans="20:20" x14ac:dyDescent="0.25">
      <c r="T436" s="26">
        <v>42801</v>
      </c>
    </row>
    <row r="437" spans="20:20" x14ac:dyDescent="0.25">
      <c r="T437" s="26">
        <v>42802</v>
      </c>
    </row>
    <row r="438" spans="20:20" x14ac:dyDescent="0.25">
      <c r="T438" s="26">
        <v>42803</v>
      </c>
    </row>
    <row r="439" spans="20:20" x14ac:dyDescent="0.25">
      <c r="T439" s="26">
        <v>42804</v>
      </c>
    </row>
    <row r="440" spans="20:20" x14ac:dyDescent="0.25">
      <c r="T440" s="26">
        <v>42805</v>
      </c>
    </row>
    <row r="441" spans="20:20" x14ac:dyDescent="0.25">
      <c r="T441" s="26">
        <v>42806</v>
      </c>
    </row>
    <row r="442" spans="20:20" x14ac:dyDescent="0.25">
      <c r="T442" s="26">
        <v>42807</v>
      </c>
    </row>
    <row r="443" spans="20:20" x14ac:dyDescent="0.25">
      <c r="T443" s="26">
        <v>42808</v>
      </c>
    </row>
    <row r="444" spans="20:20" x14ac:dyDescent="0.25">
      <c r="T444" s="26">
        <v>42809</v>
      </c>
    </row>
    <row r="445" spans="20:20" x14ac:dyDescent="0.25">
      <c r="T445" s="26">
        <v>42810</v>
      </c>
    </row>
    <row r="446" spans="20:20" x14ac:dyDescent="0.25">
      <c r="T446" s="26">
        <v>42811</v>
      </c>
    </row>
    <row r="447" spans="20:20" x14ac:dyDescent="0.25">
      <c r="T447" s="26">
        <v>42812</v>
      </c>
    </row>
    <row r="448" spans="20:20" x14ac:dyDescent="0.25">
      <c r="T448" s="26">
        <v>42813</v>
      </c>
    </row>
    <row r="449" spans="20:20" x14ac:dyDescent="0.25">
      <c r="T449" s="26">
        <v>42814</v>
      </c>
    </row>
    <row r="450" spans="20:20" x14ac:dyDescent="0.25">
      <c r="T450" s="26">
        <v>42815</v>
      </c>
    </row>
    <row r="451" spans="20:20" x14ac:dyDescent="0.25">
      <c r="T451" s="26">
        <v>42816</v>
      </c>
    </row>
    <row r="452" spans="20:20" x14ac:dyDescent="0.25">
      <c r="T452" s="26">
        <v>42817</v>
      </c>
    </row>
    <row r="453" spans="20:20" x14ac:dyDescent="0.25">
      <c r="T453" s="26">
        <v>42818</v>
      </c>
    </row>
    <row r="454" spans="20:20" x14ac:dyDescent="0.25">
      <c r="T454" s="26">
        <v>42819</v>
      </c>
    </row>
    <row r="455" spans="20:20" x14ac:dyDescent="0.25">
      <c r="T455" s="26">
        <v>42820</v>
      </c>
    </row>
    <row r="456" spans="20:20" x14ac:dyDescent="0.25">
      <c r="T456" s="26">
        <v>42821</v>
      </c>
    </row>
    <row r="457" spans="20:20" x14ac:dyDescent="0.25">
      <c r="T457" s="26">
        <v>42822</v>
      </c>
    </row>
    <row r="458" spans="20:20" x14ac:dyDescent="0.25">
      <c r="T458" s="26">
        <v>42823</v>
      </c>
    </row>
    <row r="459" spans="20:20" x14ac:dyDescent="0.25">
      <c r="T459" s="26">
        <v>42824</v>
      </c>
    </row>
    <row r="460" spans="20:20" x14ac:dyDescent="0.25">
      <c r="T460" s="26">
        <v>42825</v>
      </c>
    </row>
    <row r="461" spans="20:20" x14ac:dyDescent="0.25">
      <c r="T461" s="26">
        <v>42826</v>
      </c>
    </row>
    <row r="462" spans="20:20" x14ac:dyDescent="0.25">
      <c r="T462" s="26">
        <v>42827</v>
      </c>
    </row>
    <row r="463" spans="20:20" x14ac:dyDescent="0.25">
      <c r="T463" s="26">
        <v>42828</v>
      </c>
    </row>
    <row r="464" spans="20:20" x14ac:dyDescent="0.25">
      <c r="T464" s="26">
        <v>42829</v>
      </c>
    </row>
    <row r="465" spans="20:20" x14ac:dyDescent="0.25">
      <c r="T465" s="26">
        <v>42830</v>
      </c>
    </row>
    <row r="466" spans="20:20" x14ac:dyDescent="0.25">
      <c r="T466" s="26">
        <v>42831</v>
      </c>
    </row>
    <row r="467" spans="20:20" x14ac:dyDescent="0.25">
      <c r="T467" s="26">
        <v>42832</v>
      </c>
    </row>
    <row r="468" spans="20:20" x14ac:dyDescent="0.25">
      <c r="T468" s="26">
        <v>42833</v>
      </c>
    </row>
    <row r="469" spans="20:20" x14ac:dyDescent="0.25">
      <c r="T469" s="26">
        <v>42834</v>
      </c>
    </row>
    <row r="470" spans="20:20" x14ac:dyDescent="0.25">
      <c r="T470" s="26">
        <v>42835</v>
      </c>
    </row>
    <row r="471" spans="20:20" x14ac:dyDescent="0.25">
      <c r="T471" s="26">
        <v>42836</v>
      </c>
    </row>
    <row r="472" spans="20:20" x14ac:dyDescent="0.25">
      <c r="T472" s="26">
        <v>42837</v>
      </c>
    </row>
    <row r="473" spans="20:20" x14ac:dyDescent="0.25">
      <c r="T473" s="26">
        <v>42838</v>
      </c>
    </row>
    <row r="474" spans="20:20" x14ac:dyDescent="0.25">
      <c r="T474" s="26">
        <v>42839</v>
      </c>
    </row>
    <row r="475" spans="20:20" x14ac:dyDescent="0.25">
      <c r="T475" s="26">
        <v>42840</v>
      </c>
    </row>
    <row r="476" spans="20:20" x14ac:dyDescent="0.25">
      <c r="T476" s="26">
        <v>42841</v>
      </c>
    </row>
    <row r="477" spans="20:20" x14ac:dyDescent="0.25">
      <c r="T477" s="26">
        <v>42842</v>
      </c>
    </row>
    <row r="478" spans="20:20" x14ac:dyDescent="0.25">
      <c r="T478" s="26">
        <v>42843</v>
      </c>
    </row>
    <row r="479" spans="20:20" x14ac:dyDescent="0.25">
      <c r="T479" s="26">
        <v>42844</v>
      </c>
    </row>
    <row r="480" spans="20:20" x14ac:dyDescent="0.25">
      <c r="T480" s="26">
        <v>42845</v>
      </c>
    </row>
    <row r="481" spans="20:20" x14ac:dyDescent="0.25">
      <c r="T481" s="26">
        <v>42846</v>
      </c>
    </row>
    <row r="482" spans="20:20" x14ac:dyDescent="0.25">
      <c r="T482" s="26">
        <v>42847</v>
      </c>
    </row>
    <row r="483" spans="20:20" x14ac:dyDescent="0.25">
      <c r="T483" s="26">
        <v>42848</v>
      </c>
    </row>
    <row r="484" spans="20:20" x14ac:dyDescent="0.25">
      <c r="T484" s="26">
        <v>42849</v>
      </c>
    </row>
    <row r="485" spans="20:20" x14ac:dyDescent="0.25">
      <c r="T485" s="26">
        <v>42850</v>
      </c>
    </row>
    <row r="486" spans="20:20" x14ac:dyDescent="0.25">
      <c r="T486" s="26">
        <v>42851</v>
      </c>
    </row>
    <row r="487" spans="20:20" x14ac:dyDescent="0.25">
      <c r="T487" s="26">
        <v>42852</v>
      </c>
    </row>
    <row r="488" spans="20:20" x14ac:dyDescent="0.25">
      <c r="T488" s="26">
        <v>42853</v>
      </c>
    </row>
    <row r="489" spans="20:20" x14ac:dyDescent="0.25">
      <c r="T489" s="26">
        <v>42854</v>
      </c>
    </row>
    <row r="490" spans="20:20" x14ac:dyDescent="0.25">
      <c r="T490" s="26">
        <v>42855</v>
      </c>
    </row>
    <row r="491" spans="20:20" x14ac:dyDescent="0.25">
      <c r="T491" s="26">
        <v>42856</v>
      </c>
    </row>
    <row r="492" spans="20:20" x14ac:dyDescent="0.25">
      <c r="T492" s="26">
        <v>42857</v>
      </c>
    </row>
    <row r="493" spans="20:20" x14ac:dyDescent="0.25">
      <c r="T493" s="26">
        <v>42858</v>
      </c>
    </row>
    <row r="494" spans="20:20" x14ac:dyDescent="0.25">
      <c r="T494" s="26">
        <v>42859</v>
      </c>
    </row>
    <row r="495" spans="20:20" x14ac:dyDescent="0.25">
      <c r="T495" s="26">
        <v>42860</v>
      </c>
    </row>
    <row r="496" spans="20:20" x14ac:dyDescent="0.25">
      <c r="T496" s="26">
        <v>42861</v>
      </c>
    </row>
    <row r="497" spans="20:20" x14ac:dyDescent="0.25">
      <c r="T497" s="26">
        <v>42862</v>
      </c>
    </row>
    <row r="498" spans="20:20" x14ac:dyDescent="0.25">
      <c r="T498" s="26">
        <v>42863</v>
      </c>
    </row>
    <row r="499" spans="20:20" x14ac:dyDescent="0.25">
      <c r="T499" s="26">
        <v>42864</v>
      </c>
    </row>
    <row r="500" spans="20:20" x14ac:dyDescent="0.25">
      <c r="T500" s="26">
        <v>42865</v>
      </c>
    </row>
    <row r="501" spans="20:20" x14ac:dyDescent="0.25">
      <c r="T501" s="26">
        <v>42866</v>
      </c>
    </row>
    <row r="502" spans="20:20" x14ac:dyDescent="0.25">
      <c r="T502" s="26">
        <v>42867</v>
      </c>
    </row>
    <row r="503" spans="20:20" x14ac:dyDescent="0.25">
      <c r="T503" s="26">
        <v>42868</v>
      </c>
    </row>
    <row r="504" spans="20:20" x14ac:dyDescent="0.25">
      <c r="T504" s="26">
        <v>42869</v>
      </c>
    </row>
    <row r="505" spans="20:20" x14ac:dyDescent="0.25">
      <c r="T505" s="26">
        <v>42870</v>
      </c>
    </row>
    <row r="506" spans="20:20" x14ac:dyDescent="0.25">
      <c r="T506" s="26">
        <v>42871</v>
      </c>
    </row>
    <row r="507" spans="20:20" x14ac:dyDescent="0.25">
      <c r="T507" s="26">
        <v>42872</v>
      </c>
    </row>
    <row r="508" spans="20:20" x14ac:dyDescent="0.25">
      <c r="T508" s="26">
        <v>42873</v>
      </c>
    </row>
    <row r="509" spans="20:20" x14ac:dyDescent="0.25">
      <c r="T509" s="26">
        <v>42874</v>
      </c>
    </row>
    <row r="510" spans="20:20" x14ac:dyDescent="0.25">
      <c r="T510" s="26">
        <v>42875</v>
      </c>
    </row>
    <row r="511" spans="20:20" x14ac:dyDescent="0.25">
      <c r="T511" s="26">
        <v>42876</v>
      </c>
    </row>
    <row r="512" spans="20:20" x14ac:dyDescent="0.25">
      <c r="T512" s="26">
        <v>42877</v>
      </c>
    </row>
    <row r="513" spans="20:20" x14ac:dyDescent="0.25">
      <c r="T513" s="26">
        <v>42878</v>
      </c>
    </row>
    <row r="514" spans="20:20" x14ac:dyDescent="0.25">
      <c r="T514" s="26">
        <v>42879</v>
      </c>
    </row>
    <row r="515" spans="20:20" x14ac:dyDescent="0.25">
      <c r="T515" s="26">
        <v>42880</v>
      </c>
    </row>
    <row r="516" spans="20:20" x14ac:dyDescent="0.25">
      <c r="T516" s="26">
        <v>42881</v>
      </c>
    </row>
    <row r="517" spans="20:20" x14ac:dyDescent="0.25">
      <c r="T517" s="26">
        <v>42882</v>
      </c>
    </row>
    <row r="518" spans="20:20" x14ac:dyDescent="0.25">
      <c r="T518" s="26">
        <v>42883</v>
      </c>
    </row>
    <row r="519" spans="20:20" x14ac:dyDescent="0.25">
      <c r="T519" s="26">
        <v>42884</v>
      </c>
    </row>
    <row r="520" spans="20:20" x14ac:dyDescent="0.25">
      <c r="T520" s="26">
        <v>42885</v>
      </c>
    </row>
    <row r="521" spans="20:20" x14ac:dyDescent="0.25">
      <c r="T521" s="26">
        <v>42886</v>
      </c>
    </row>
    <row r="522" spans="20:20" x14ac:dyDescent="0.25">
      <c r="T522" s="26">
        <v>42887</v>
      </c>
    </row>
    <row r="523" spans="20:20" x14ac:dyDescent="0.25">
      <c r="T523" s="26">
        <v>42888</v>
      </c>
    </row>
    <row r="524" spans="20:20" x14ac:dyDescent="0.25">
      <c r="T524" s="26">
        <v>42889</v>
      </c>
    </row>
    <row r="525" spans="20:20" x14ac:dyDescent="0.25">
      <c r="T525" s="26">
        <v>42890</v>
      </c>
    </row>
    <row r="526" spans="20:20" x14ac:dyDescent="0.25">
      <c r="T526" s="26">
        <v>42891</v>
      </c>
    </row>
    <row r="527" spans="20:20" x14ac:dyDescent="0.25">
      <c r="T527" s="26">
        <v>42892</v>
      </c>
    </row>
    <row r="528" spans="20:20" x14ac:dyDescent="0.25">
      <c r="T528" s="26">
        <v>42893</v>
      </c>
    </row>
    <row r="529" spans="20:20" x14ac:dyDescent="0.25">
      <c r="T529" s="26">
        <v>42894</v>
      </c>
    </row>
    <row r="530" spans="20:20" x14ac:dyDescent="0.25">
      <c r="T530" s="26">
        <v>42895</v>
      </c>
    </row>
    <row r="531" spans="20:20" x14ac:dyDescent="0.25">
      <c r="T531" s="26">
        <v>42896</v>
      </c>
    </row>
    <row r="532" spans="20:20" x14ac:dyDescent="0.25">
      <c r="T532" s="26">
        <v>42897</v>
      </c>
    </row>
    <row r="533" spans="20:20" x14ac:dyDescent="0.25">
      <c r="T533" s="26">
        <v>42898</v>
      </c>
    </row>
    <row r="534" spans="20:20" x14ac:dyDescent="0.25">
      <c r="T534" s="26">
        <v>42899</v>
      </c>
    </row>
    <row r="535" spans="20:20" x14ac:dyDescent="0.25">
      <c r="T535" s="26">
        <v>42900</v>
      </c>
    </row>
    <row r="536" spans="20:20" x14ac:dyDescent="0.25">
      <c r="T536" s="26">
        <v>42901</v>
      </c>
    </row>
    <row r="537" spans="20:20" x14ac:dyDescent="0.25">
      <c r="T537" s="26">
        <v>42902</v>
      </c>
    </row>
    <row r="538" spans="20:20" x14ac:dyDescent="0.25">
      <c r="T538" s="26">
        <v>42903</v>
      </c>
    </row>
    <row r="539" spans="20:20" x14ac:dyDescent="0.25">
      <c r="T539" s="26">
        <v>42904</v>
      </c>
    </row>
    <row r="540" spans="20:20" x14ac:dyDescent="0.25">
      <c r="T540" s="26">
        <v>42905</v>
      </c>
    </row>
    <row r="541" spans="20:20" x14ac:dyDescent="0.25">
      <c r="T541" s="26">
        <v>42906</v>
      </c>
    </row>
    <row r="542" spans="20:20" x14ac:dyDescent="0.25">
      <c r="T542" s="26">
        <v>42907</v>
      </c>
    </row>
    <row r="543" spans="20:20" x14ac:dyDescent="0.25">
      <c r="T543" s="26">
        <v>42908</v>
      </c>
    </row>
    <row r="544" spans="20:20" x14ac:dyDescent="0.25">
      <c r="T544" s="26">
        <v>42909</v>
      </c>
    </row>
    <row r="545" spans="20:20" x14ac:dyDescent="0.25">
      <c r="T545" s="26">
        <v>42910</v>
      </c>
    </row>
    <row r="546" spans="20:20" x14ac:dyDescent="0.25">
      <c r="T546" s="26">
        <v>42911</v>
      </c>
    </row>
    <row r="547" spans="20:20" x14ac:dyDescent="0.25">
      <c r="T547" s="26">
        <v>42912</v>
      </c>
    </row>
    <row r="548" spans="20:20" x14ac:dyDescent="0.25">
      <c r="T548" s="26">
        <v>42913</v>
      </c>
    </row>
    <row r="549" spans="20:20" x14ac:dyDescent="0.25">
      <c r="T549" s="26">
        <v>42914</v>
      </c>
    </row>
    <row r="550" spans="20:20" x14ac:dyDescent="0.25">
      <c r="T550" s="26">
        <v>42915</v>
      </c>
    </row>
    <row r="551" spans="20:20" x14ac:dyDescent="0.25">
      <c r="T551" s="26">
        <v>42916</v>
      </c>
    </row>
    <row r="552" spans="20:20" x14ac:dyDescent="0.25">
      <c r="T552" s="26">
        <v>42917</v>
      </c>
    </row>
    <row r="553" spans="20:20" x14ac:dyDescent="0.25">
      <c r="T553" s="26">
        <v>42918</v>
      </c>
    </row>
    <row r="554" spans="20:20" x14ac:dyDescent="0.25">
      <c r="T554" s="26">
        <v>42919</v>
      </c>
    </row>
    <row r="555" spans="20:20" x14ac:dyDescent="0.25">
      <c r="T555" s="26">
        <v>42920</v>
      </c>
    </row>
    <row r="556" spans="20:20" x14ac:dyDescent="0.25">
      <c r="T556" s="26">
        <v>42921</v>
      </c>
    </row>
    <row r="557" spans="20:20" x14ac:dyDescent="0.25">
      <c r="T557" s="26">
        <v>42922</v>
      </c>
    </row>
    <row r="558" spans="20:20" x14ac:dyDescent="0.25">
      <c r="T558" s="26">
        <v>42923</v>
      </c>
    </row>
    <row r="559" spans="20:20" x14ac:dyDescent="0.25">
      <c r="T559" s="26">
        <v>42924</v>
      </c>
    </row>
    <row r="560" spans="20:20" x14ac:dyDescent="0.25">
      <c r="T560" s="26">
        <v>42925</v>
      </c>
    </row>
    <row r="561" spans="20:20" x14ac:dyDescent="0.25">
      <c r="T561" s="26">
        <v>42926</v>
      </c>
    </row>
    <row r="562" spans="20:20" x14ac:dyDescent="0.25">
      <c r="T562" s="26">
        <v>42927</v>
      </c>
    </row>
    <row r="563" spans="20:20" x14ac:dyDescent="0.25">
      <c r="T563" s="26">
        <v>42928</v>
      </c>
    </row>
    <row r="564" spans="20:20" x14ac:dyDescent="0.25">
      <c r="T564" s="26">
        <v>42929</v>
      </c>
    </row>
    <row r="565" spans="20:20" x14ac:dyDescent="0.25">
      <c r="T565" s="26">
        <v>42930</v>
      </c>
    </row>
    <row r="566" spans="20:20" x14ac:dyDescent="0.25">
      <c r="T566" s="26">
        <v>42931</v>
      </c>
    </row>
    <row r="567" spans="20:20" x14ac:dyDescent="0.25">
      <c r="T567" s="26">
        <v>42932</v>
      </c>
    </row>
    <row r="568" spans="20:20" x14ac:dyDescent="0.25">
      <c r="T568" s="26">
        <v>42933</v>
      </c>
    </row>
    <row r="569" spans="20:20" x14ac:dyDescent="0.25">
      <c r="T569" s="26">
        <v>42934</v>
      </c>
    </row>
    <row r="570" spans="20:20" x14ac:dyDescent="0.25">
      <c r="T570" s="26">
        <v>42935</v>
      </c>
    </row>
    <row r="571" spans="20:20" x14ac:dyDescent="0.25">
      <c r="T571" s="26">
        <v>42936</v>
      </c>
    </row>
    <row r="572" spans="20:20" x14ac:dyDescent="0.25">
      <c r="T572" s="26">
        <v>42937</v>
      </c>
    </row>
    <row r="573" spans="20:20" x14ac:dyDescent="0.25">
      <c r="T573" s="26">
        <v>42938</v>
      </c>
    </row>
    <row r="574" spans="20:20" x14ac:dyDescent="0.25">
      <c r="T574" s="26">
        <v>42939</v>
      </c>
    </row>
    <row r="575" spans="20:20" x14ac:dyDescent="0.25">
      <c r="T575" s="26">
        <v>42940</v>
      </c>
    </row>
    <row r="576" spans="20:20" x14ac:dyDescent="0.25">
      <c r="T576" s="26">
        <v>42941</v>
      </c>
    </row>
    <row r="577" spans="20:20" x14ac:dyDescent="0.25">
      <c r="T577" s="26">
        <v>42942</v>
      </c>
    </row>
    <row r="578" spans="20:20" x14ac:dyDescent="0.25">
      <c r="T578" s="26">
        <v>42943</v>
      </c>
    </row>
    <row r="579" spans="20:20" x14ac:dyDescent="0.25">
      <c r="T579" s="26">
        <v>42944</v>
      </c>
    </row>
    <row r="580" spans="20:20" x14ac:dyDescent="0.25">
      <c r="T580" s="26">
        <v>42945</v>
      </c>
    </row>
    <row r="581" spans="20:20" x14ac:dyDescent="0.25">
      <c r="T581" s="26">
        <v>42946</v>
      </c>
    </row>
    <row r="582" spans="20:20" x14ac:dyDescent="0.25">
      <c r="T582" s="26">
        <v>42947</v>
      </c>
    </row>
    <row r="583" spans="20:20" x14ac:dyDescent="0.25">
      <c r="T583" s="26">
        <v>42948</v>
      </c>
    </row>
    <row r="584" spans="20:20" x14ac:dyDescent="0.25">
      <c r="T584" s="26">
        <v>42949</v>
      </c>
    </row>
    <row r="585" spans="20:20" x14ac:dyDescent="0.25">
      <c r="T585" s="26">
        <v>42950</v>
      </c>
    </row>
    <row r="586" spans="20:20" x14ac:dyDescent="0.25">
      <c r="T586" s="26">
        <v>42951</v>
      </c>
    </row>
    <row r="587" spans="20:20" x14ac:dyDescent="0.25">
      <c r="T587" s="26">
        <v>42952</v>
      </c>
    </row>
    <row r="588" spans="20:20" x14ac:dyDescent="0.25">
      <c r="T588" s="26">
        <v>42953</v>
      </c>
    </row>
    <row r="589" spans="20:20" x14ac:dyDescent="0.25">
      <c r="T589" s="26">
        <v>42954</v>
      </c>
    </row>
    <row r="590" spans="20:20" x14ac:dyDescent="0.25">
      <c r="T590" s="26">
        <v>42955</v>
      </c>
    </row>
    <row r="591" spans="20:20" x14ac:dyDescent="0.25">
      <c r="T591" s="26">
        <v>42956</v>
      </c>
    </row>
    <row r="592" spans="20:20" x14ac:dyDescent="0.25">
      <c r="T592" s="26">
        <v>42957</v>
      </c>
    </row>
    <row r="593" spans="20:20" x14ac:dyDescent="0.25">
      <c r="T593" s="26">
        <v>42958</v>
      </c>
    </row>
    <row r="594" spans="20:20" x14ac:dyDescent="0.25">
      <c r="T594" s="26">
        <v>42959</v>
      </c>
    </row>
    <row r="595" spans="20:20" x14ac:dyDescent="0.25">
      <c r="T595" s="26">
        <v>42960</v>
      </c>
    </row>
    <row r="596" spans="20:20" x14ac:dyDescent="0.25">
      <c r="T596" s="26">
        <v>42961</v>
      </c>
    </row>
    <row r="597" spans="20:20" x14ac:dyDescent="0.25">
      <c r="T597" s="26">
        <v>42962</v>
      </c>
    </row>
    <row r="598" spans="20:20" x14ac:dyDescent="0.25">
      <c r="T598" s="26">
        <v>42963</v>
      </c>
    </row>
    <row r="599" spans="20:20" x14ac:dyDescent="0.25">
      <c r="T599" s="26">
        <v>42964</v>
      </c>
    </row>
    <row r="600" spans="20:20" x14ac:dyDescent="0.25">
      <c r="T600" s="26">
        <v>42965</v>
      </c>
    </row>
    <row r="601" spans="20:20" x14ac:dyDescent="0.25">
      <c r="T601" s="26">
        <v>42966</v>
      </c>
    </row>
    <row r="602" spans="20:20" x14ac:dyDescent="0.25">
      <c r="T602" s="26">
        <v>42967</v>
      </c>
    </row>
    <row r="603" spans="20:20" x14ac:dyDescent="0.25">
      <c r="T603" s="26">
        <v>42968</v>
      </c>
    </row>
    <row r="604" spans="20:20" x14ac:dyDescent="0.25">
      <c r="T604" s="26">
        <v>42969</v>
      </c>
    </row>
    <row r="605" spans="20:20" x14ac:dyDescent="0.25">
      <c r="T605" s="26">
        <v>42970</v>
      </c>
    </row>
    <row r="606" spans="20:20" x14ac:dyDescent="0.25">
      <c r="T606" s="26">
        <v>42971</v>
      </c>
    </row>
    <row r="607" spans="20:20" x14ac:dyDescent="0.25">
      <c r="T607" s="26">
        <v>42972</v>
      </c>
    </row>
    <row r="608" spans="20:20" x14ac:dyDescent="0.25">
      <c r="T608" s="26">
        <v>42973</v>
      </c>
    </row>
    <row r="609" spans="20:20" x14ac:dyDescent="0.25">
      <c r="T609" s="26">
        <v>42974</v>
      </c>
    </row>
    <row r="610" spans="20:20" x14ac:dyDescent="0.25">
      <c r="T610" s="26">
        <v>42975</v>
      </c>
    </row>
    <row r="611" spans="20:20" x14ac:dyDescent="0.25">
      <c r="T611" s="26">
        <v>42976</v>
      </c>
    </row>
    <row r="612" spans="20:20" x14ac:dyDescent="0.25">
      <c r="T612" s="26">
        <v>42977</v>
      </c>
    </row>
    <row r="613" spans="20:20" x14ac:dyDescent="0.25">
      <c r="T613" s="26">
        <v>42978</v>
      </c>
    </row>
    <row r="614" spans="20:20" x14ac:dyDescent="0.25">
      <c r="T614" s="26">
        <v>42979</v>
      </c>
    </row>
    <row r="615" spans="20:20" x14ac:dyDescent="0.25">
      <c r="T615" s="26">
        <v>42980</v>
      </c>
    </row>
    <row r="616" spans="20:20" x14ac:dyDescent="0.25">
      <c r="T616" s="26">
        <v>42981</v>
      </c>
    </row>
    <row r="617" spans="20:20" x14ac:dyDescent="0.25">
      <c r="T617" s="26">
        <v>42982</v>
      </c>
    </row>
    <row r="618" spans="20:20" x14ac:dyDescent="0.25">
      <c r="T618" s="26">
        <v>42983</v>
      </c>
    </row>
    <row r="619" spans="20:20" x14ac:dyDescent="0.25">
      <c r="T619" s="26">
        <v>42984</v>
      </c>
    </row>
    <row r="620" spans="20:20" x14ac:dyDescent="0.25">
      <c r="T620" s="26">
        <v>42985</v>
      </c>
    </row>
    <row r="621" spans="20:20" x14ac:dyDescent="0.25">
      <c r="T621" s="26">
        <v>42986</v>
      </c>
    </row>
    <row r="622" spans="20:20" x14ac:dyDescent="0.25">
      <c r="T622" s="26">
        <v>42987</v>
      </c>
    </row>
    <row r="623" spans="20:20" x14ac:dyDescent="0.25">
      <c r="T623" s="26">
        <v>42988</v>
      </c>
    </row>
    <row r="624" spans="20:20" x14ac:dyDescent="0.25">
      <c r="T624" s="26">
        <v>42989</v>
      </c>
    </row>
    <row r="625" spans="20:20" x14ac:dyDescent="0.25">
      <c r="T625" s="26">
        <v>42990</v>
      </c>
    </row>
    <row r="626" spans="20:20" x14ac:dyDescent="0.25">
      <c r="T626" s="26">
        <v>42991</v>
      </c>
    </row>
    <row r="627" spans="20:20" x14ac:dyDescent="0.25">
      <c r="T627" s="26">
        <v>42992</v>
      </c>
    </row>
    <row r="628" spans="20:20" x14ac:dyDescent="0.25">
      <c r="T628" s="26">
        <v>42993</v>
      </c>
    </row>
    <row r="629" spans="20:20" x14ac:dyDescent="0.25">
      <c r="T629" s="26">
        <v>42994</v>
      </c>
    </row>
    <row r="630" spans="20:20" x14ac:dyDescent="0.25">
      <c r="T630" s="26">
        <v>42995</v>
      </c>
    </row>
    <row r="631" spans="20:20" x14ac:dyDescent="0.25">
      <c r="T631" s="26">
        <v>42996</v>
      </c>
    </row>
    <row r="632" spans="20:20" x14ac:dyDescent="0.25">
      <c r="T632" s="26">
        <v>42997</v>
      </c>
    </row>
    <row r="633" spans="20:20" x14ac:dyDescent="0.25">
      <c r="T633" s="26">
        <v>42998</v>
      </c>
    </row>
    <row r="634" spans="20:20" x14ac:dyDescent="0.25">
      <c r="T634" s="26">
        <v>42999</v>
      </c>
    </row>
    <row r="635" spans="20:20" x14ac:dyDescent="0.25">
      <c r="T635" s="26">
        <v>43000</v>
      </c>
    </row>
    <row r="636" spans="20:20" x14ac:dyDescent="0.25">
      <c r="T636" s="26">
        <v>43001</v>
      </c>
    </row>
    <row r="637" spans="20:20" x14ac:dyDescent="0.25">
      <c r="T637" s="26">
        <v>43002</v>
      </c>
    </row>
    <row r="638" spans="20:20" x14ac:dyDescent="0.25">
      <c r="T638" s="26">
        <v>43003</v>
      </c>
    </row>
    <row r="639" spans="20:20" x14ac:dyDescent="0.25">
      <c r="T639" s="26">
        <v>43004</v>
      </c>
    </row>
    <row r="640" spans="20:20" x14ac:dyDescent="0.25">
      <c r="T640" s="26">
        <v>43005</v>
      </c>
    </row>
    <row r="641" spans="20:20" x14ac:dyDescent="0.25">
      <c r="T641" s="26">
        <v>43006</v>
      </c>
    </row>
    <row r="642" spans="20:20" x14ac:dyDescent="0.25">
      <c r="T642" s="26">
        <v>43007</v>
      </c>
    </row>
    <row r="643" spans="20:20" x14ac:dyDescent="0.25">
      <c r="T643" s="26">
        <v>43008</v>
      </c>
    </row>
    <row r="644" spans="20:20" x14ac:dyDescent="0.25">
      <c r="T644" s="26">
        <v>43009</v>
      </c>
    </row>
    <row r="645" spans="20:20" x14ac:dyDescent="0.25">
      <c r="T645" s="26">
        <v>43010</v>
      </c>
    </row>
    <row r="646" spans="20:20" x14ac:dyDescent="0.25">
      <c r="T646" s="26">
        <v>43011</v>
      </c>
    </row>
    <row r="647" spans="20:20" x14ac:dyDescent="0.25">
      <c r="T647" s="26">
        <v>43012</v>
      </c>
    </row>
    <row r="648" spans="20:20" x14ac:dyDescent="0.25">
      <c r="T648" s="26">
        <v>43013</v>
      </c>
    </row>
    <row r="649" spans="20:20" x14ac:dyDescent="0.25">
      <c r="T649" s="26">
        <v>43014</v>
      </c>
    </row>
    <row r="650" spans="20:20" x14ac:dyDescent="0.25">
      <c r="T650" s="26">
        <v>43015</v>
      </c>
    </row>
    <row r="651" spans="20:20" x14ac:dyDescent="0.25">
      <c r="T651" s="26">
        <v>43016</v>
      </c>
    </row>
    <row r="652" spans="20:20" x14ac:dyDescent="0.25">
      <c r="T652" s="26">
        <v>43017</v>
      </c>
    </row>
    <row r="653" spans="20:20" x14ac:dyDescent="0.25">
      <c r="T653" s="26">
        <v>43018</v>
      </c>
    </row>
    <row r="654" spans="20:20" x14ac:dyDescent="0.25">
      <c r="T654" s="26">
        <v>43019</v>
      </c>
    </row>
    <row r="655" spans="20:20" x14ac:dyDescent="0.25">
      <c r="T655" s="26">
        <v>43020</v>
      </c>
    </row>
    <row r="656" spans="20:20" x14ac:dyDescent="0.25">
      <c r="T656" s="26">
        <v>43021</v>
      </c>
    </row>
    <row r="657" spans="20:20" x14ac:dyDescent="0.25">
      <c r="T657" s="26">
        <v>43022</v>
      </c>
    </row>
    <row r="658" spans="20:20" x14ac:dyDescent="0.25">
      <c r="T658" s="26">
        <v>43023</v>
      </c>
    </row>
    <row r="659" spans="20:20" x14ac:dyDescent="0.25">
      <c r="T659" s="26">
        <v>43024</v>
      </c>
    </row>
    <row r="660" spans="20:20" x14ac:dyDescent="0.25">
      <c r="T660" s="26">
        <v>43025</v>
      </c>
    </row>
    <row r="661" spans="20:20" x14ac:dyDescent="0.25">
      <c r="T661" s="26">
        <v>43026</v>
      </c>
    </row>
    <row r="662" spans="20:20" x14ac:dyDescent="0.25">
      <c r="T662" s="26">
        <v>43027</v>
      </c>
    </row>
    <row r="663" spans="20:20" x14ac:dyDescent="0.25">
      <c r="T663" s="26">
        <v>43028</v>
      </c>
    </row>
    <row r="664" spans="20:20" x14ac:dyDescent="0.25">
      <c r="T664" s="26">
        <v>43029</v>
      </c>
    </row>
    <row r="665" spans="20:20" x14ac:dyDescent="0.25">
      <c r="T665" s="26">
        <v>43030</v>
      </c>
    </row>
    <row r="666" spans="20:20" x14ac:dyDescent="0.25">
      <c r="T666" s="26">
        <v>43031</v>
      </c>
    </row>
    <row r="667" spans="20:20" x14ac:dyDescent="0.25">
      <c r="T667" s="26">
        <v>43032</v>
      </c>
    </row>
    <row r="668" spans="20:20" x14ac:dyDescent="0.25">
      <c r="T668" s="26">
        <v>43033</v>
      </c>
    </row>
    <row r="669" spans="20:20" x14ac:dyDescent="0.25">
      <c r="T669" s="26">
        <v>43034</v>
      </c>
    </row>
    <row r="670" spans="20:20" x14ac:dyDescent="0.25">
      <c r="T670" s="26">
        <v>43035</v>
      </c>
    </row>
    <row r="671" spans="20:20" x14ac:dyDescent="0.25">
      <c r="T671" s="26">
        <v>43036</v>
      </c>
    </row>
    <row r="672" spans="20:20" x14ac:dyDescent="0.25">
      <c r="T672" s="26">
        <v>43037</v>
      </c>
    </row>
    <row r="673" spans="20:20" x14ac:dyDescent="0.25">
      <c r="T673" s="26">
        <v>43038</v>
      </c>
    </row>
    <row r="674" spans="20:20" x14ac:dyDescent="0.25">
      <c r="T674" s="26">
        <v>43039</v>
      </c>
    </row>
    <row r="675" spans="20:20" x14ac:dyDescent="0.25">
      <c r="T675" s="26">
        <v>43040</v>
      </c>
    </row>
    <row r="676" spans="20:20" x14ac:dyDescent="0.25">
      <c r="T676" s="26">
        <v>43041</v>
      </c>
    </row>
    <row r="677" spans="20:20" x14ac:dyDescent="0.25">
      <c r="T677" s="26">
        <v>43042</v>
      </c>
    </row>
    <row r="678" spans="20:20" x14ac:dyDescent="0.25">
      <c r="T678" s="26">
        <v>43043</v>
      </c>
    </row>
    <row r="679" spans="20:20" x14ac:dyDescent="0.25">
      <c r="T679" s="26">
        <v>43044</v>
      </c>
    </row>
    <row r="680" spans="20:20" x14ac:dyDescent="0.25">
      <c r="T680" s="26">
        <v>43045</v>
      </c>
    </row>
    <row r="681" spans="20:20" x14ac:dyDescent="0.25">
      <c r="T681" s="26">
        <v>43046</v>
      </c>
    </row>
    <row r="682" spans="20:20" x14ac:dyDescent="0.25">
      <c r="T682" s="26">
        <v>43047</v>
      </c>
    </row>
    <row r="683" spans="20:20" x14ac:dyDescent="0.25">
      <c r="T683" s="26">
        <v>43048</v>
      </c>
    </row>
    <row r="684" spans="20:20" x14ac:dyDescent="0.25">
      <c r="T684" s="26">
        <v>43049</v>
      </c>
    </row>
    <row r="685" spans="20:20" x14ac:dyDescent="0.25">
      <c r="T685" s="26">
        <v>43050</v>
      </c>
    </row>
    <row r="686" spans="20:20" x14ac:dyDescent="0.25">
      <c r="T686" s="26">
        <v>43051</v>
      </c>
    </row>
    <row r="687" spans="20:20" x14ac:dyDescent="0.25">
      <c r="T687" s="26">
        <v>43052</v>
      </c>
    </row>
    <row r="688" spans="20:20" x14ac:dyDescent="0.25">
      <c r="T688" s="26">
        <v>43053</v>
      </c>
    </row>
    <row r="689" spans="20:20" x14ac:dyDescent="0.25">
      <c r="T689" s="26">
        <v>43054</v>
      </c>
    </row>
    <row r="690" spans="20:20" x14ac:dyDescent="0.25">
      <c r="T690" s="26">
        <v>43055</v>
      </c>
    </row>
    <row r="691" spans="20:20" x14ac:dyDescent="0.25">
      <c r="T691" s="26">
        <v>43056</v>
      </c>
    </row>
    <row r="692" spans="20:20" x14ac:dyDescent="0.25">
      <c r="T692" s="26">
        <v>43057</v>
      </c>
    </row>
    <row r="693" spans="20:20" x14ac:dyDescent="0.25">
      <c r="T693" s="26">
        <v>43058</v>
      </c>
    </row>
    <row r="694" spans="20:20" x14ac:dyDescent="0.25">
      <c r="T694" s="26">
        <v>43059</v>
      </c>
    </row>
    <row r="695" spans="20:20" x14ac:dyDescent="0.25">
      <c r="T695" s="26">
        <v>43060</v>
      </c>
    </row>
    <row r="696" spans="20:20" x14ac:dyDescent="0.25">
      <c r="T696" s="26">
        <v>43061</v>
      </c>
    </row>
    <row r="697" spans="20:20" x14ac:dyDescent="0.25">
      <c r="T697" s="26">
        <v>43062</v>
      </c>
    </row>
    <row r="698" spans="20:20" x14ac:dyDescent="0.25">
      <c r="T698" s="26">
        <v>43063</v>
      </c>
    </row>
    <row r="699" spans="20:20" x14ac:dyDescent="0.25">
      <c r="T699" s="26">
        <v>43064</v>
      </c>
    </row>
    <row r="700" spans="20:20" x14ac:dyDescent="0.25">
      <c r="T700" s="26">
        <v>43065</v>
      </c>
    </row>
    <row r="701" spans="20:20" x14ac:dyDescent="0.25">
      <c r="T701" s="26">
        <v>43066</v>
      </c>
    </row>
    <row r="702" spans="20:20" x14ac:dyDescent="0.25">
      <c r="T702" s="26">
        <v>43067</v>
      </c>
    </row>
    <row r="703" spans="20:20" x14ac:dyDescent="0.25">
      <c r="T703" s="26">
        <v>43068</v>
      </c>
    </row>
    <row r="704" spans="20:20" x14ac:dyDescent="0.25">
      <c r="T704" s="26">
        <v>43069</v>
      </c>
    </row>
    <row r="705" spans="20:20" x14ac:dyDescent="0.25">
      <c r="T705" s="26">
        <v>43070</v>
      </c>
    </row>
    <row r="706" spans="20:20" x14ac:dyDescent="0.25">
      <c r="T706" s="26">
        <v>43071</v>
      </c>
    </row>
    <row r="707" spans="20:20" x14ac:dyDescent="0.25">
      <c r="T707" s="26">
        <v>43072</v>
      </c>
    </row>
    <row r="708" spans="20:20" x14ac:dyDescent="0.25">
      <c r="T708" s="26">
        <v>43073</v>
      </c>
    </row>
    <row r="709" spans="20:20" x14ac:dyDescent="0.25">
      <c r="T709" s="26">
        <v>43074</v>
      </c>
    </row>
    <row r="710" spans="20:20" x14ac:dyDescent="0.25">
      <c r="T710" s="26">
        <v>43075</v>
      </c>
    </row>
    <row r="711" spans="20:20" x14ac:dyDescent="0.25">
      <c r="T711" s="26">
        <v>43076</v>
      </c>
    </row>
    <row r="712" spans="20:20" x14ac:dyDescent="0.25">
      <c r="T712" s="26">
        <v>43077</v>
      </c>
    </row>
    <row r="713" spans="20:20" x14ac:dyDescent="0.25">
      <c r="T713" s="26">
        <v>43078</v>
      </c>
    </row>
    <row r="714" spans="20:20" x14ac:dyDescent="0.25">
      <c r="T714" s="26">
        <v>43079</v>
      </c>
    </row>
    <row r="715" spans="20:20" x14ac:dyDescent="0.25">
      <c r="T715" s="26">
        <v>43080</v>
      </c>
    </row>
    <row r="716" spans="20:20" x14ac:dyDescent="0.25">
      <c r="T716" s="26">
        <v>43081</v>
      </c>
    </row>
    <row r="717" spans="20:20" x14ac:dyDescent="0.25">
      <c r="T717" s="26">
        <v>43082</v>
      </c>
    </row>
    <row r="718" spans="20:20" x14ac:dyDescent="0.25">
      <c r="T718" s="26">
        <v>43083</v>
      </c>
    </row>
    <row r="719" spans="20:20" x14ac:dyDescent="0.25">
      <c r="T719" s="26">
        <v>43084</v>
      </c>
    </row>
    <row r="720" spans="20:20" x14ac:dyDescent="0.25">
      <c r="T720" s="26">
        <v>43085</v>
      </c>
    </row>
    <row r="721" spans="20:20" x14ac:dyDescent="0.25">
      <c r="T721" s="26">
        <v>43086</v>
      </c>
    </row>
    <row r="722" spans="20:20" x14ac:dyDescent="0.25">
      <c r="T722" s="26">
        <v>43087</v>
      </c>
    </row>
    <row r="723" spans="20:20" x14ac:dyDescent="0.25">
      <c r="T723" s="26">
        <v>43088</v>
      </c>
    </row>
    <row r="724" spans="20:20" x14ac:dyDescent="0.25">
      <c r="T724" s="26">
        <v>43089</v>
      </c>
    </row>
    <row r="725" spans="20:20" x14ac:dyDescent="0.25">
      <c r="T725" s="26">
        <v>43090</v>
      </c>
    </row>
    <row r="726" spans="20:20" x14ac:dyDescent="0.25">
      <c r="T726" s="26">
        <v>43091</v>
      </c>
    </row>
    <row r="727" spans="20:20" x14ac:dyDescent="0.25">
      <c r="T727" s="26">
        <v>43092</v>
      </c>
    </row>
    <row r="728" spans="20:20" x14ac:dyDescent="0.25">
      <c r="T728" s="26">
        <v>43093</v>
      </c>
    </row>
    <row r="729" spans="20:20" x14ac:dyDescent="0.25">
      <c r="T729" s="26">
        <v>43094</v>
      </c>
    </row>
    <row r="730" spans="20:20" x14ac:dyDescent="0.25">
      <c r="T730" s="26">
        <v>43095</v>
      </c>
    </row>
    <row r="731" spans="20:20" x14ac:dyDescent="0.25">
      <c r="T731" s="26">
        <v>43096</v>
      </c>
    </row>
    <row r="732" spans="20:20" x14ac:dyDescent="0.25">
      <c r="T732" s="26">
        <v>43097</v>
      </c>
    </row>
    <row r="733" spans="20:20" x14ac:dyDescent="0.25">
      <c r="T733" s="26">
        <v>43098</v>
      </c>
    </row>
    <row r="734" spans="20:20" x14ac:dyDescent="0.25">
      <c r="T734" s="26">
        <v>43099</v>
      </c>
    </row>
    <row r="735" spans="20:20" x14ac:dyDescent="0.25">
      <c r="T735" s="26">
        <v>43100</v>
      </c>
    </row>
  </sheetData>
  <mergeCells count="9">
    <mergeCell ref="C37:Q37"/>
    <mergeCell ref="C38:Q38"/>
    <mergeCell ref="Q4:Q5"/>
    <mergeCell ref="B1:Q1"/>
    <mergeCell ref="B2:Q2"/>
    <mergeCell ref="B3:Q3"/>
    <mergeCell ref="P4:P5"/>
    <mergeCell ref="C36:Q36"/>
    <mergeCell ref="B30:R30"/>
  </mergeCells>
  <dataValidations count="1">
    <dataValidation type="list" allowBlank="1" showInputMessage="1" showErrorMessage="1" sqref="T4:U4">
      <formula1>$T$5:$T$735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Footer>&amp;LDPSP/BREP&amp;RDate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S38"/>
  <sheetViews>
    <sheetView zoomScale="85" zoomScaleNormal="85" workbookViewId="0">
      <selection activeCell="D17" sqref="D17"/>
    </sheetView>
  </sheetViews>
  <sheetFormatPr baseColWidth="10" defaultColWidth="11.42578125" defaultRowHeight="15" x14ac:dyDescent="0.25"/>
  <cols>
    <col min="1" max="1" width="7.5703125" style="4" customWidth="1"/>
    <col min="2" max="2" width="11.42578125" style="23"/>
    <col min="3" max="5" width="11.42578125" style="5"/>
    <col min="6" max="6" width="11.85546875" style="5" customWidth="1"/>
    <col min="7" max="7" width="11.42578125" style="5"/>
    <col min="8" max="8" width="12.140625" style="5" customWidth="1"/>
    <col min="9" max="9" width="12.5703125" style="5" customWidth="1"/>
    <col min="10" max="13" width="11.42578125" style="5"/>
    <col min="14" max="14" width="12.85546875" style="5" customWidth="1"/>
    <col min="15" max="15" width="11.42578125" style="5"/>
    <col min="16" max="17" width="11" style="5" customWidth="1"/>
    <col min="18" max="18" width="14.5703125" style="5" bestFit="1" customWidth="1"/>
    <col min="19" max="19" width="11" style="5" customWidth="1"/>
    <col min="20" max="16384" width="11.42578125" style="5"/>
  </cols>
  <sheetData>
    <row r="1" spans="2:19" s="4" customFormat="1" ht="15.75" x14ac:dyDescent="0.25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2:19" s="4" customFormat="1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2:19" s="4" customFormat="1" x14ac:dyDescent="0.2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2:19" s="5" customFormat="1" ht="15" customHeight="1" x14ac:dyDescent="0.25">
      <c r="B4" s="20"/>
      <c r="R4" s="5" t="s">
        <v>205</v>
      </c>
      <c r="S4" s="58"/>
    </row>
    <row r="5" spans="2:19" s="5" customFormat="1" ht="60" customHeight="1" x14ac:dyDescent="0.25">
      <c r="B5" s="22" t="s">
        <v>114</v>
      </c>
      <c r="C5" s="22" t="s">
        <v>19</v>
      </c>
      <c r="D5" s="22" t="s">
        <v>20</v>
      </c>
      <c r="E5" s="22" t="s">
        <v>21</v>
      </c>
      <c r="F5" s="22" t="s">
        <v>22</v>
      </c>
      <c r="G5" s="22" t="s">
        <v>23</v>
      </c>
      <c r="H5" s="22" t="s">
        <v>24</v>
      </c>
      <c r="I5" s="22" t="s">
        <v>25</v>
      </c>
      <c r="J5" s="22" t="s">
        <v>26</v>
      </c>
      <c r="K5" s="22" t="s">
        <v>27</v>
      </c>
      <c r="L5" s="22" t="s">
        <v>28</v>
      </c>
      <c r="M5" s="22" t="s">
        <v>29</v>
      </c>
      <c r="N5" s="22" t="s">
        <v>30</v>
      </c>
      <c r="O5" s="22" t="s">
        <v>0</v>
      </c>
      <c r="R5" s="29">
        <v>1</v>
      </c>
      <c r="S5" s="59"/>
    </row>
    <row r="6" spans="2:19" s="5" customFormat="1" x14ac:dyDescent="0.25">
      <c r="B6" s="22">
        <v>2016</v>
      </c>
      <c r="C6" s="24">
        <f>SUMPRODUCT((YEAR(Data_1!$O$4:$O$29)=$B6)*(MONTH(Data_1!$O$4:$O$29)=MONTH(DATEVALUE("1/"&amp;C$5&amp;"/"&amp;$B6))))+SUMPRODUCT((YEAR(Data_2!$B$2:$B$26)=$B6)*(MONTH(Data_2!$B$2:$B$26)=MONTH(DATEVALUE("1/"&amp;C$5&amp;"/"&amp;$B6))))</f>
        <v>6</v>
      </c>
      <c r="D6" s="24">
        <f>SUMPRODUCT((YEAR(Data_1!$O$4:$O$29)=$B6)*(MONTH(Data_1!$O$4:$O$29)=MONTH(DATEVALUE("1/"&amp;D$5&amp;"/"&amp;$B6))))+SUMPRODUCT((YEAR(Data_2!$B$2:$B$26)=$B6)*(MONTH(Data_2!$B$2:$B$26)=MONTH(DATEVALUE("1/"&amp;D$5&amp;"/"&amp;$B6))))</f>
        <v>2</v>
      </c>
      <c r="E6" s="24">
        <f>SUMPRODUCT((YEAR(Data_1!$O$4:$O$29)=$B6)*(MONTH(Data_1!$O$4:$O$29)=MONTH(DATEVALUE("1/"&amp;E$5&amp;"/"&amp;$B6))))+SUMPRODUCT((YEAR(Data_2!$B$2:$B$26)=$B6)*(MONTH(Data_2!$B$2:$B$26)=MONTH(DATEVALUE("1/"&amp;E$5&amp;"/"&amp;$B6))))</f>
        <v>1</v>
      </c>
      <c r="F6" s="24">
        <f>SUMPRODUCT((YEAR(Data_1!$O$4:$O$29)=$B6)*(MONTH(Data_1!$O$4:$O$29)=MONTH(DATEVALUE("1/"&amp;F$5&amp;"/"&amp;$B6))))+SUMPRODUCT((YEAR(Data_2!$B$2:$B$26)=$B6)*(MONTH(Data_2!$B$2:$B$26)=MONTH(DATEVALUE("1/"&amp;F$5&amp;"/"&amp;$B6))))</f>
        <v>4</v>
      </c>
      <c r="G6" s="24">
        <f>SUMPRODUCT((YEAR(Data_1!$O$4:$O$29)=$B6)*(MONTH(Data_1!$O$4:$O$29)=MONTH(DATEVALUE("1/"&amp;G$5&amp;"/"&amp;$B6))))+SUMPRODUCT((YEAR(Data_2!$B$2:$B$26)=$B6)*(MONTH(Data_2!$B$2:$B$26)=MONTH(DATEVALUE("1/"&amp;G$5&amp;"/"&amp;$B6))))</f>
        <v>3</v>
      </c>
      <c r="H6" s="24">
        <f>SUMPRODUCT((YEAR(Data_1!$O$4:$O$29)=$B6)*(MONTH(Data_1!$O$4:$O$29)=MONTH(DATEVALUE("1/"&amp;H$5&amp;"/"&amp;$B6))))+SUMPRODUCT((YEAR(Data_2!$B$2:$B$26)=$B6)*(MONTH(Data_2!$B$2:$B$26)=MONTH(DATEVALUE("1/"&amp;H$5&amp;"/"&amp;$B6))))</f>
        <v>2</v>
      </c>
      <c r="I6" s="24">
        <f>SUMPRODUCT((YEAR(Data_1!$O$4:$O$29)=$B6)*(MONTH(Data_1!$O$4:$O$29)=MONTH(DATEVALUE("1/"&amp;I$5&amp;"/"&amp;$B6))))+SUMPRODUCT((YEAR(Data_2!$B$2:$B$26)=$B6)*(MONTH(Data_2!$B$2:$B$26)=MONTH(DATEVALUE("1/"&amp;I$5&amp;"/"&amp;$B6))))</f>
        <v>0</v>
      </c>
      <c r="J6" s="24">
        <f>SUMPRODUCT((YEAR(Data_1!$O$4:$O$29)=$B6)*(MONTH(Data_1!$O$4:$O$29)=MONTH(DATEVALUE("1/"&amp;J$5&amp;"/"&amp;$B6))))+SUMPRODUCT((YEAR(Data_2!$B$2:$B$26)=$B6)*(MONTH(Data_2!$B$2:$B$26)=MONTH(DATEVALUE("1/"&amp;J$5&amp;"/"&amp;$B6))))</f>
        <v>5</v>
      </c>
      <c r="K6" s="24">
        <f>SUMPRODUCT((YEAR(Data_1!$O$4:$O$29)=$B6)*(MONTH(Data_1!$O$4:$O$29)=MONTH(DATEVALUE("1/"&amp;K$5&amp;"/"&amp;$B6))))+SUMPRODUCT((YEAR(Data_2!$B$2:$B$26)=$B6)*(MONTH(Data_2!$B$2:$B$26)=MONTH(DATEVALUE("1/"&amp;K$5&amp;"/"&amp;$B6))))</f>
        <v>0</v>
      </c>
      <c r="L6" s="24">
        <f>SUMPRODUCT((YEAR(Data_1!$O$4:$O$29)=$B6)*(MONTH(Data_1!$O$4:$O$29)=MONTH(DATEVALUE("1/"&amp;L$5&amp;"/"&amp;$B6))))+SUMPRODUCT((YEAR(Data_2!$B$2:$B$26)=$B6)*(MONTH(Data_2!$B$2:$B$26)=MONTH(DATEVALUE("1/"&amp;L$5&amp;"/"&amp;$B6))))</f>
        <v>0</v>
      </c>
      <c r="M6" s="24">
        <f>SUMPRODUCT((YEAR(Data_1!$O$4:$O$29)=$B6)*(MONTH(Data_1!$O$4:$O$29)=MONTH(DATEVALUE("1/"&amp;M$5&amp;"/"&amp;$B6))))+SUMPRODUCT((YEAR(Data_2!$B$2:$B$26)=$B6)*(MONTH(Data_2!$B$2:$B$26)=MONTH(DATEVALUE("1/"&amp;M$5&amp;"/"&amp;$B6))))</f>
        <v>0</v>
      </c>
      <c r="N6" s="24">
        <f>SUMPRODUCT((YEAR(Data_1!$O$4:$O$29)=$B6)*(MONTH(Data_1!$O$4:$O$29)=MONTH(DATEVALUE("1/"&amp;N$5&amp;"/"&amp;$B6))))+SUMPRODUCT((YEAR(Data_2!$B$2:$B$26)=$B6)*(MONTH(Data_2!$B$2:$B$26)=MONTH(DATEVALUE("1/"&amp;N$5&amp;"/"&amp;$B6))))</f>
        <v>2</v>
      </c>
      <c r="O6" s="24">
        <f>SUM(C6:N6)</f>
        <v>25</v>
      </c>
      <c r="R6" s="5">
        <v>1</v>
      </c>
      <c r="S6" s="36"/>
    </row>
    <row r="7" spans="2:19" s="5" customFormat="1" x14ac:dyDescent="0.25">
      <c r="B7" s="22">
        <v>2017</v>
      </c>
      <c r="C7" s="24">
        <f>SUMPRODUCT((YEAR(Data_1!$O$4:$O$29)=$B7)*(MONTH(Data_1!$O$4:$O$29)=MONTH(DATEVALUE("1/"&amp;C$5&amp;"/"&amp;$B7))))+SUMPRODUCT((YEAR(Data_2!$B$2:$B$26)=$B7)*(MONTH(Data_2!$B$2:$B$26)=MONTH(DATEVALUE("1/"&amp;C$5&amp;"/"&amp;$B7))))</f>
        <v>3</v>
      </c>
      <c r="D7" s="24">
        <f>SUMPRODUCT((YEAR(Data_1!$O$4:$O$29)=$B7)*(MONTH(Data_1!$O$4:$O$29)=MONTH(DATEVALUE("1/"&amp;D$5&amp;"/"&amp;$B7))))+SUMPRODUCT((YEAR(Data_2!$B$2:$B$26)=$B7)*(MONTH(Data_2!$B$2:$B$26)=MONTH(DATEVALUE("1/"&amp;D$5&amp;"/"&amp;$B7))))</f>
        <v>3</v>
      </c>
      <c r="E7" s="24">
        <f>SUMPRODUCT((YEAR(Data_1!$O$4:$O$29)=$B7)*(MONTH(Data_1!$O$4:$O$29)=MONTH(DATEVALUE("1/"&amp;E$5&amp;"/"&amp;$B7))))+SUMPRODUCT((YEAR(Data_2!$B$2:$B$26)=$B7)*(MONTH(Data_2!$B$2:$B$26)=MONTH(DATEVALUE("1/"&amp;E$5&amp;"/"&amp;$B7))))</f>
        <v>3</v>
      </c>
      <c r="F7" s="24">
        <f>SUMPRODUCT((YEAR(Data_1!$O$4:$O$29)=$B7)*(MONTH(Data_1!$O$4:$O$29)=MONTH(DATEVALUE("1/"&amp;F$5&amp;"/"&amp;$B7))))+SUMPRODUCT((YEAR(Data_2!$B$2:$B$26)=$B7)*(MONTH(Data_2!$B$2:$B$26)=MONTH(DATEVALUE("1/"&amp;F$5&amp;"/"&amp;$B7))))</f>
        <v>2</v>
      </c>
      <c r="G7" s="24">
        <f>SUMPRODUCT((YEAR(Data_1!$O$4:$O$29)=$B7)*(MONTH(Data_1!$O$4:$O$29)=MONTH(DATEVALUE("1/"&amp;G$5&amp;"/"&amp;$B7))))+SUMPRODUCT((YEAR(Data_2!$B$2:$B$26)=$B7)*(MONTH(Data_2!$B$2:$B$26)=MONTH(DATEVALUE("1/"&amp;G$5&amp;"/"&amp;$B7))))</f>
        <v>5</v>
      </c>
      <c r="H7" s="24">
        <f>SUMPRODUCT((YEAR(Data_1!$O$4:$O$29)=$B7)*(MONTH(Data_1!$O$4:$O$29)=MONTH(DATEVALUE("1/"&amp;H$5&amp;"/"&amp;$B7))))+SUMPRODUCT((YEAR(Data_2!$B$2:$B$26)=$B7)*(MONTH(Data_2!$B$2:$B$26)=MONTH(DATEVALUE("1/"&amp;H$5&amp;"/"&amp;$B7))))</f>
        <v>8</v>
      </c>
      <c r="I7" s="24">
        <f>SUMPRODUCT((YEAR(Data_1!$O$4:$O$29)=$B7)*(MONTH(Data_1!$O$4:$O$29)=MONTH(DATEVALUE("1/"&amp;I$5&amp;"/"&amp;$B7))))+SUMPRODUCT((YEAR(Data_2!$B$2:$B$26)=$B7)*(MONTH(Data_2!$B$2:$B$26)=MONTH(DATEVALUE("1/"&amp;I$5&amp;"/"&amp;$B7))))</f>
        <v>2</v>
      </c>
      <c r="J7" s="24">
        <f>SUMPRODUCT((YEAR(Data_1!$O$4:$O$29)=$B7)*(MONTH(Data_1!$O$4:$O$29)=MONTH(DATEVALUE("1/"&amp;J$5&amp;"/"&amp;$B7))))+SUMPRODUCT((YEAR(Data_2!$B$2:$B$26)=$B7)*(MONTH(Data_2!$B$2:$B$26)=MONTH(DATEVALUE("1/"&amp;J$5&amp;"/"&amp;$B7))))</f>
        <v>0</v>
      </c>
      <c r="K7" s="24">
        <f>SUMPRODUCT((YEAR(Data_1!$O$4:$O$29)=$B7)*(MONTH(Data_1!$O$4:$O$29)=MONTH(DATEVALUE("1/"&amp;K$5&amp;"/"&amp;$B7))))+SUMPRODUCT((YEAR(Data_2!$B$2:$B$26)=$B7)*(MONTH(Data_2!$B$2:$B$26)=MONTH(DATEVALUE("1/"&amp;K$5&amp;"/"&amp;$B7))))</f>
        <v>0</v>
      </c>
      <c r="L7" s="24">
        <f>SUMPRODUCT((YEAR(Data_1!$O$4:$O$29)=$B7)*(MONTH(Data_1!$O$4:$O$29)=MONTH(DATEVALUE("1/"&amp;L$5&amp;"/"&amp;$B7))))+SUMPRODUCT((YEAR(Data_2!$B$2:$B$26)=$B7)*(MONTH(Data_2!$B$2:$B$26)=MONTH(DATEVALUE("1/"&amp;L$5&amp;"/"&amp;$B7))))</f>
        <v>0</v>
      </c>
      <c r="M7" s="24">
        <f>SUMPRODUCT((YEAR(Data_1!$O$4:$O$29)=$B7)*(MONTH(Data_1!$O$4:$O$29)=MONTH(DATEVALUE("1/"&amp;M$5&amp;"/"&amp;$B7))))+SUMPRODUCT((YEAR(Data_2!$B$2:$B$26)=$B7)*(MONTH(Data_2!$B$2:$B$26)=MONTH(DATEVALUE("1/"&amp;M$5&amp;"/"&amp;$B7))))</f>
        <v>0</v>
      </c>
      <c r="N7" s="24">
        <f>SUMPRODUCT((YEAR(Data_1!$O$4:$O$29)=$B7)*(MONTH(Data_1!$O$4:$O$29)=MONTH(DATEVALUE("1/"&amp;N$5&amp;"/"&amp;$B7))))+SUMPRODUCT((YEAR(Data_2!$B$2:$B$26)=$B7)*(MONTH(Data_2!$B$2:$B$26)=MONTH(DATEVALUE("1/"&amp;N$5&amp;"/"&amp;$B7))))</f>
        <v>0</v>
      </c>
      <c r="O7" s="24">
        <f>SUM(C7:N7)</f>
        <v>26</v>
      </c>
      <c r="R7" s="5">
        <v>2</v>
      </c>
      <c r="S7" s="36"/>
    </row>
    <row r="8" spans="2:19" s="5" customFormat="1" x14ac:dyDescent="0.25">
      <c r="B8" s="20"/>
      <c r="R8" s="5">
        <v>3</v>
      </c>
      <c r="S8" s="36"/>
    </row>
    <row r="9" spans="2:19" s="5" customFormat="1" ht="15" customHeight="1" x14ac:dyDescent="0.25">
      <c r="B9" s="20"/>
      <c r="R9" s="5">
        <v>4</v>
      </c>
      <c r="S9" s="36"/>
    </row>
    <row r="10" spans="2:19" s="5" customFormat="1" ht="15" customHeight="1" x14ac:dyDescent="0.25">
      <c r="B10" s="20"/>
      <c r="R10" s="5">
        <v>5</v>
      </c>
      <c r="S10" s="36"/>
    </row>
    <row r="11" spans="2:19" s="5" customFormat="1" x14ac:dyDescent="0.25">
      <c r="B11" s="20"/>
      <c r="R11" s="5">
        <v>6</v>
      </c>
      <c r="S11" s="36"/>
    </row>
    <row r="12" spans="2:19" s="5" customFormat="1" ht="15" customHeight="1" x14ac:dyDescent="0.25">
      <c r="B12" s="20"/>
      <c r="R12" s="5">
        <v>7</v>
      </c>
      <c r="S12" s="36"/>
    </row>
    <row r="13" spans="2:19" s="5" customFormat="1" ht="15" customHeight="1" x14ac:dyDescent="0.25">
      <c r="B13" s="20"/>
      <c r="R13" s="5">
        <v>8</v>
      </c>
      <c r="S13" s="36"/>
    </row>
    <row r="14" spans="2:19" s="5" customFormat="1" ht="26.25" x14ac:dyDescent="0.4">
      <c r="B14" s="20"/>
      <c r="D14" s="60" t="s">
        <v>208</v>
      </c>
      <c r="R14" s="5">
        <v>9</v>
      </c>
      <c r="S14" s="36"/>
    </row>
    <row r="15" spans="2:19" s="5" customFormat="1" ht="26.25" x14ac:dyDescent="0.4">
      <c r="B15" s="20"/>
      <c r="D15" s="60" t="s">
        <v>209</v>
      </c>
      <c r="R15" s="5">
        <v>10</v>
      </c>
      <c r="S15" s="36"/>
    </row>
    <row r="16" spans="2:19" s="5" customFormat="1" x14ac:dyDescent="0.25">
      <c r="B16" s="20"/>
      <c r="R16" s="5">
        <v>11</v>
      </c>
      <c r="S16" s="36"/>
    </row>
    <row r="17" spans="1:19" x14ac:dyDescent="0.25">
      <c r="B17" s="20"/>
      <c r="R17" s="5">
        <v>12</v>
      </c>
      <c r="S17" s="36"/>
    </row>
    <row r="18" spans="1:19" x14ac:dyDescent="0.25">
      <c r="B18" s="20"/>
      <c r="S18" s="36"/>
    </row>
    <row r="19" spans="1:19" x14ac:dyDescent="0.25">
      <c r="B19" s="20"/>
      <c r="S19" s="36"/>
    </row>
    <row r="20" spans="1:19" x14ac:dyDescent="0.25">
      <c r="B20" s="20"/>
      <c r="S20" s="36"/>
    </row>
    <row r="21" spans="1:19" x14ac:dyDescent="0.25">
      <c r="B21" s="20"/>
      <c r="S21" s="36"/>
    </row>
    <row r="22" spans="1:19" x14ac:dyDescent="0.25">
      <c r="B22" s="20"/>
      <c r="S22" s="36"/>
    </row>
    <row r="23" spans="1:19" x14ac:dyDescent="0.25">
      <c r="B23" s="20"/>
      <c r="S23" s="36"/>
    </row>
    <row r="24" spans="1:19" x14ac:dyDescent="0.25">
      <c r="B24" s="20"/>
      <c r="S24" s="36"/>
    </row>
    <row r="25" spans="1:19" x14ac:dyDescent="0.25">
      <c r="B25" s="20"/>
      <c r="S25" s="36"/>
    </row>
    <row r="26" spans="1:19" x14ac:dyDescent="0.25">
      <c r="B26" s="20"/>
      <c r="S26" s="37"/>
    </row>
    <row r="27" spans="1:19" s="4" customFormat="1" x14ac:dyDescent="0.25">
      <c r="B27" s="20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9" x14ac:dyDescent="0.25">
      <c r="A28" s="5"/>
      <c r="B28" s="20"/>
    </row>
    <row r="29" spans="1:19" x14ac:dyDescent="0.25">
      <c r="A29" s="5"/>
      <c r="B29" s="20"/>
    </row>
    <row r="30" spans="1:19" x14ac:dyDescent="0.25">
      <c r="A30" s="5"/>
    </row>
    <row r="31" spans="1:19" x14ac:dyDescent="0.25">
      <c r="A31" s="5"/>
    </row>
    <row r="32" spans="1:19" x14ac:dyDescent="0.25">
      <c r="A32" s="5"/>
    </row>
    <row r="38" spans="1:2" x14ac:dyDescent="0.25">
      <c r="A38" s="5"/>
      <c r="B38" s="5"/>
    </row>
  </sheetData>
  <mergeCells count="4">
    <mergeCell ref="S4:S5"/>
    <mergeCell ref="B1:S1"/>
    <mergeCell ref="B2:S2"/>
    <mergeCell ref="B3:S3"/>
  </mergeCells>
  <dataValidations count="1">
    <dataValidation type="list" allowBlank="1" showInputMessage="1" showErrorMessage="1" sqref="R5">
      <formula1>$R$6:$R$17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Footer>&amp;LDPSP/BREP&amp;RDate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X29"/>
  <sheetViews>
    <sheetView topLeftCell="M1" workbookViewId="0">
      <pane ySplit="1" topLeftCell="A2" activePane="bottomLeft" state="frozen"/>
      <selection activeCell="Y4" sqref="Y4"/>
      <selection pane="bottomLeft" activeCell="S16" sqref="S16"/>
    </sheetView>
  </sheetViews>
  <sheetFormatPr baseColWidth="10" defaultRowHeight="15" x14ac:dyDescent="0.25"/>
  <cols>
    <col min="1" max="1" width="14.140625" style="32" bestFit="1" customWidth="1"/>
    <col min="2" max="2" width="10.28515625" style="32" customWidth="1"/>
    <col min="3" max="3" width="5.42578125" style="32" bestFit="1" customWidth="1"/>
    <col min="4" max="4" width="7.5703125" style="32" bestFit="1" customWidth="1"/>
    <col min="5" max="5" width="13.5703125" style="32" bestFit="1" customWidth="1"/>
    <col min="6" max="6" width="11.140625" style="32" bestFit="1" customWidth="1"/>
    <col min="7" max="7" width="13.28515625" style="32" bestFit="1" customWidth="1"/>
    <col min="8" max="8" width="50.42578125" style="32" bestFit="1" customWidth="1"/>
    <col min="9" max="9" width="50.42578125" style="32" customWidth="1"/>
    <col min="10" max="10" width="14.85546875" style="32" bestFit="1" customWidth="1"/>
    <col min="11" max="11" width="10.7109375" style="32" bestFit="1" customWidth="1"/>
    <col min="12" max="12" width="43.7109375" style="32" bestFit="1" customWidth="1"/>
    <col min="13" max="13" width="17.5703125" style="32" bestFit="1" customWidth="1"/>
    <col min="14" max="14" width="15" style="32" bestFit="1" customWidth="1"/>
    <col min="15" max="15" width="10.7109375" style="33" bestFit="1" customWidth="1"/>
    <col min="16" max="16" width="13.42578125" style="33" customWidth="1"/>
    <col min="17" max="17" width="31" style="32" bestFit="1" customWidth="1"/>
    <col min="18" max="18" width="15.140625" style="32" bestFit="1" customWidth="1"/>
    <col min="19" max="19" width="13.28515625" style="32" bestFit="1" customWidth="1"/>
    <col min="20" max="20" width="11.7109375" style="32" bestFit="1" customWidth="1"/>
    <col min="21" max="21" width="12.7109375" style="32" bestFit="1" customWidth="1"/>
    <col min="22" max="22" width="6.28515625" style="32" customWidth="1"/>
    <col min="23" max="23" width="12.7109375" style="32" bestFit="1" customWidth="1"/>
    <col min="24" max="24" width="24" style="32" bestFit="1" customWidth="1"/>
    <col min="25" max="16384" width="11.42578125" style="32"/>
  </cols>
  <sheetData>
    <row r="1" spans="1:24" s="30" customFormat="1" x14ac:dyDescent="0.25">
      <c r="A1" s="30" t="s">
        <v>202</v>
      </c>
      <c r="B1" s="30" t="s">
        <v>17</v>
      </c>
      <c r="C1" s="30" t="s">
        <v>18</v>
      </c>
      <c r="D1" s="30" t="s">
        <v>49</v>
      </c>
      <c r="E1" s="30" t="s">
        <v>131</v>
      </c>
      <c r="F1" s="30" t="s">
        <v>132</v>
      </c>
      <c r="G1" s="30" t="s">
        <v>133</v>
      </c>
      <c r="H1" s="30" t="s">
        <v>134</v>
      </c>
      <c r="I1" s="30" t="s">
        <v>186</v>
      </c>
      <c r="J1" s="30" t="s">
        <v>135</v>
      </c>
      <c r="K1" s="30" t="s">
        <v>136</v>
      </c>
      <c r="L1" s="30" t="s">
        <v>33</v>
      </c>
      <c r="M1" s="30" t="s">
        <v>137</v>
      </c>
      <c r="N1" s="30" t="s">
        <v>138</v>
      </c>
      <c r="O1" s="31" t="s">
        <v>47</v>
      </c>
      <c r="P1" s="31" t="s">
        <v>187</v>
      </c>
      <c r="Q1" s="30" t="s">
        <v>140</v>
      </c>
      <c r="R1" s="30" t="s">
        <v>171</v>
      </c>
      <c r="S1" s="30" t="s">
        <v>141</v>
      </c>
      <c r="T1" s="30" t="s">
        <v>139</v>
      </c>
      <c r="U1" s="30" t="s">
        <v>142</v>
      </c>
      <c r="V1" s="30" t="s">
        <v>143</v>
      </c>
      <c r="W1" s="30" t="s">
        <v>191</v>
      </c>
      <c r="X1" s="30" t="s">
        <v>31</v>
      </c>
    </row>
    <row r="2" spans="1:24" x14ac:dyDescent="0.25">
      <c r="N2" s="33"/>
    </row>
    <row r="3" spans="1:24" x14ac:dyDescent="0.25">
      <c r="K3" s="32" t="s">
        <v>32</v>
      </c>
      <c r="L3" s="32" t="s">
        <v>33</v>
      </c>
      <c r="M3" s="32" t="s">
        <v>5</v>
      </c>
      <c r="N3" s="33"/>
    </row>
    <row r="4" spans="1:24" x14ac:dyDescent="0.25">
      <c r="A4" s="32" t="s">
        <v>118</v>
      </c>
      <c r="J4" s="32">
        <v>120</v>
      </c>
      <c r="L4" s="32" t="s">
        <v>43</v>
      </c>
      <c r="M4" s="32" t="s">
        <v>16</v>
      </c>
      <c r="N4" s="33"/>
      <c r="O4" s="33">
        <v>42399.995416666665</v>
      </c>
      <c r="Q4" s="32" t="s">
        <v>146</v>
      </c>
      <c r="R4" s="32">
        <v>102359</v>
      </c>
      <c r="S4" s="32" t="s">
        <v>152</v>
      </c>
      <c r="W4" s="32" t="s">
        <v>188</v>
      </c>
    </row>
    <row r="5" spans="1:24" x14ac:dyDescent="0.25">
      <c r="A5" s="32" t="s">
        <v>122</v>
      </c>
      <c r="J5" s="32">
        <v>1</v>
      </c>
      <c r="L5" s="32" t="s">
        <v>42</v>
      </c>
      <c r="M5" s="32" t="s">
        <v>12</v>
      </c>
      <c r="N5" s="33"/>
      <c r="O5" s="33">
        <v>42399.995011574072</v>
      </c>
      <c r="Q5" s="32" t="s">
        <v>147</v>
      </c>
      <c r="R5" s="32">
        <v>562311</v>
      </c>
      <c r="S5" s="32" t="s">
        <v>153</v>
      </c>
      <c r="W5" s="32" t="s">
        <v>189</v>
      </c>
    </row>
    <row r="6" spans="1:24" x14ac:dyDescent="0.25">
      <c r="A6" s="32" t="s">
        <v>123</v>
      </c>
      <c r="J6" s="32">
        <v>1</v>
      </c>
      <c r="L6" s="32" t="s">
        <v>50</v>
      </c>
      <c r="M6" s="32" t="s">
        <v>8</v>
      </c>
      <c r="N6" s="33"/>
      <c r="O6" s="33">
        <v>42418.994791666664</v>
      </c>
      <c r="Q6" s="32" t="s">
        <v>148</v>
      </c>
      <c r="R6" s="32">
        <v>789456</v>
      </c>
      <c r="S6" s="32" t="s">
        <v>172</v>
      </c>
      <c r="W6" s="32" t="s">
        <v>190</v>
      </c>
    </row>
    <row r="7" spans="1:24" x14ac:dyDescent="0.25">
      <c r="A7" s="32" t="s">
        <v>119</v>
      </c>
      <c r="J7" s="32">
        <v>115</v>
      </c>
      <c r="L7" s="32" t="s">
        <v>43</v>
      </c>
      <c r="M7" s="32" t="s">
        <v>10</v>
      </c>
      <c r="N7" s="33"/>
      <c r="O7" s="33">
        <v>42450.989108796297</v>
      </c>
      <c r="Q7" s="32" t="s">
        <v>149</v>
      </c>
      <c r="R7" s="32">
        <v>123456</v>
      </c>
      <c r="S7" s="32" t="s">
        <v>173</v>
      </c>
      <c r="W7" s="32" t="s">
        <v>192</v>
      </c>
    </row>
    <row r="8" spans="1:24" x14ac:dyDescent="0.25">
      <c r="A8" s="32" t="s">
        <v>120</v>
      </c>
      <c r="J8" s="32">
        <v>1</v>
      </c>
      <c r="L8" s="32" t="s">
        <v>50</v>
      </c>
      <c r="M8" s="32" t="s">
        <v>8</v>
      </c>
      <c r="N8" s="33"/>
      <c r="O8" s="33">
        <v>42551.989085648151</v>
      </c>
      <c r="Q8" s="32" t="s">
        <v>150</v>
      </c>
      <c r="R8" s="32">
        <v>519951</v>
      </c>
      <c r="S8" s="32" t="s">
        <v>174</v>
      </c>
      <c r="W8" s="32" t="s">
        <v>193</v>
      </c>
    </row>
    <row r="9" spans="1:24" x14ac:dyDescent="0.25">
      <c r="A9" s="32" t="s">
        <v>121</v>
      </c>
      <c r="J9" s="32">
        <v>1</v>
      </c>
      <c r="L9" s="32" t="s">
        <v>52</v>
      </c>
      <c r="M9" s="32" t="s">
        <v>12</v>
      </c>
      <c r="N9" s="33"/>
      <c r="O9" s="33">
        <v>42551.984629629631</v>
      </c>
      <c r="Q9" s="32" t="s">
        <v>151</v>
      </c>
      <c r="R9" s="32">
        <v>456321</v>
      </c>
      <c r="S9" s="32" t="s">
        <v>174</v>
      </c>
      <c r="W9" s="32" t="s">
        <v>194</v>
      </c>
    </row>
    <row r="10" spans="1:24" x14ac:dyDescent="0.25">
      <c r="A10" s="32" t="s">
        <v>124</v>
      </c>
      <c r="J10" s="32">
        <v>1</v>
      </c>
      <c r="L10" s="32" t="s">
        <v>51</v>
      </c>
      <c r="M10" s="32" t="s">
        <v>13</v>
      </c>
      <c r="N10" s="33"/>
      <c r="O10" s="33">
        <v>42765.982268518521</v>
      </c>
      <c r="Q10" s="32" t="s">
        <v>169</v>
      </c>
      <c r="R10" s="32">
        <v>789654</v>
      </c>
      <c r="S10" s="32" t="s">
        <v>153</v>
      </c>
      <c r="W10" s="32" t="s">
        <v>195</v>
      </c>
    </row>
    <row r="11" spans="1:24" x14ac:dyDescent="0.25">
      <c r="A11" s="32" t="s">
        <v>125</v>
      </c>
      <c r="L11" s="32" t="s">
        <v>50</v>
      </c>
      <c r="M11" s="32" t="s">
        <v>8</v>
      </c>
      <c r="N11" s="33"/>
      <c r="O11" s="33">
        <v>42870.97619212963</v>
      </c>
      <c r="Q11" s="32" t="s">
        <v>147</v>
      </c>
      <c r="R11" s="32">
        <v>258741</v>
      </c>
      <c r="S11" s="32" t="s">
        <v>175</v>
      </c>
      <c r="W11" s="32" t="s">
        <v>196</v>
      </c>
    </row>
    <row r="12" spans="1:24" x14ac:dyDescent="0.25">
      <c r="A12" s="32" t="s">
        <v>126</v>
      </c>
      <c r="L12" s="32" t="s">
        <v>50</v>
      </c>
      <c r="M12" s="32" t="s">
        <v>8</v>
      </c>
      <c r="N12" s="33"/>
      <c r="O12" s="33">
        <v>42826.970636574071</v>
      </c>
      <c r="Q12" s="32" t="s">
        <v>154</v>
      </c>
      <c r="R12" s="32">
        <v>321456</v>
      </c>
      <c r="S12" s="32" t="s">
        <v>176</v>
      </c>
      <c r="W12" s="32" t="s">
        <v>197</v>
      </c>
    </row>
    <row r="13" spans="1:24" x14ac:dyDescent="0.25">
      <c r="A13" s="32" t="s">
        <v>127</v>
      </c>
      <c r="J13" s="32">
        <v>1</v>
      </c>
      <c r="L13" s="32" t="s">
        <v>115</v>
      </c>
      <c r="M13" s="32" t="s">
        <v>11</v>
      </c>
      <c r="N13" s="33"/>
      <c r="O13" s="33">
        <v>42889.961134259262</v>
      </c>
      <c r="Q13" s="32" t="s">
        <v>155</v>
      </c>
      <c r="R13" s="32">
        <v>357753</v>
      </c>
      <c r="S13" s="32" t="s">
        <v>177</v>
      </c>
      <c r="W13" s="32" t="s">
        <v>198</v>
      </c>
    </row>
    <row r="14" spans="1:24" x14ac:dyDescent="0.25">
      <c r="A14" s="32" t="s">
        <v>128</v>
      </c>
      <c r="J14" s="32">
        <v>1</v>
      </c>
      <c r="L14" s="32" t="s">
        <v>41</v>
      </c>
      <c r="M14" s="32" t="s">
        <v>13</v>
      </c>
      <c r="N14" s="33"/>
      <c r="O14" s="33">
        <v>42896.961030092592</v>
      </c>
      <c r="Q14" s="32" t="s">
        <v>156</v>
      </c>
      <c r="R14" s="32">
        <v>528321</v>
      </c>
      <c r="S14" s="32" t="s">
        <v>177</v>
      </c>
      <c r="W14" s="32" t="s">
        <v>188</v>
      </c>
    </row>
    <row r="15" spans="1:24" x14ac:dyDescent="0.25">
      <c r="A15" s="32" t="s">
        <v>129</v>
      </c>
      <c r="J15" s="32">
        <v>1</v>
      </c>
      <c r="L15" s="32" t="s">
        <v>116</v>
      </c>
      <c r="M15" s="32" t="s">
        <v>8</v>
      </c>
      <c r="N15" s="33"/>
      <c r="O15" s="33">
        <v>42891.960243055553</v>
      </c>
      <c r="Q15" s="32" t="s">
        <v>157</v>
      </c>
      <c r="R15" s="32">
        <v>458752</v>
      </c>
      <c r="S15" s="32" t="s">
        <v>179</v>
      </c>
      <c r="W15" s="32" t="s">
        <v>189</v>
      </c>
    </row>
    <row r="16" spans="1:24" x14ac:dyDescent="0.25">
      <c r="A16" s="32" t="s">
        <v>130</v>
      </c>
      <c r="J16" s="32">
        <v>1</v>
      </c>
      <c r="L16" s="32" t="s">
        <v>117</v>
      </c>
      <c r="M16" s="32" t="s">
        <v>9</v>
      </c>
      <c r="N16" s="33"/>
      <c r="O16" s="33">
        <v>42906.945381944446</v>
      </c>
      <c r="Q16" s="32" t="s">
        <v>158</v>
      </c>
      <c r="R16" s="32">
        <v>584632</v>
      </c>
      <c r="S16" s="32" t="s">
        <v>178</v>
      </c>
      <c r="W16" s="32" t="s">
        <v>190</v>
      </c>
    </row>
    <row r="17" spans="1:24" x14ac:dyDescent="0.25">
      <c r="A17" s="32" t="s">
        <v>118</v>
      </c>
      <c r="J17" s="32">
        <v>92</v>
      </c>
      <c r="L17" s="32" t="s">
        <v>38</v>
      </c>
      <c r="M17" s="32" t="s">
        <v>10</v>
      </c>
      <c r="N17" s="33"/>
      <c r="O17" s="33">
        <v>42916.937175925923</v>
      </c>
      <c r="Q17" s="32" t="s">
        <v>159</v>
      </c>
      <c r="R17" s="32">
        <v>985463</v>
      </c>
      <c r="S17" s="32" t="s">
        <v>178</v>
      </c>
      <c r="W17" s="32" t="s">
        <v>192</v>
      </c>
    </row>
    <row r="18" spans="1:24" x14ac:dyDescent="0.25">
      <c r="A18" s="32" t="s">
        <v>122</v>
      </c>
      <c r="J18" s="32">
        <v>92</v>
      </c>
      <c r="L18" s="32" t="s">
        <v>38</v>
      </c>
      <c r="M18" s="32" t="s">
        <v>10</v>
      </c>
      <c r="N18" s="33"/>
      <c r="O18" s="33">
        <v>42916.933518518519</v>
      </c>
      <c r="Q18" s="32" t="s">
        <v>160</v>
      </c>
      <c r="R18" s="32">
        <v>963145</v>
      </c>
      <c r="S18" s="32" t="s">
        <v>177</v>
      </c>
      <c r="W18" s="32" t="s">
        <v>193</v>
      </c>
    </row>
    <row r="19" spans="1:24" x14ac:dyDescent="0.25">
      <c r="A19" s="32" t="s">
        <v>123</v>
      </c>
      <c r="J19" s="32">
        <v>8</v>
      </c>
      <c r="L19" s="32" t="s">
        <v>37</v>
      </c>
      <c r="M19" s="32" t="s">
        <v>12</v>
      </c>
      <c r="N19" s="33"/>
      <c r="O19" s="33">
        <v>42901.924687500003</v>
      </c>
      <c r="Q19" s="32" t="s">
        <v>161</v>
      </c>
      <c r="R19" s="32">
        <v>147536</v>
      </c>
      <c r="S19" s="32" t="s">
        <v>177</v>
      </c>
      <c r="W19" s="32" t="s">
        <v>194</v>
      </c>
    </row>
    <row r="20" spans="1:24" x14ac:dyDescent="0.25">
      <c r="A20" s="32" t="s">
        <v>119</v>
      </c>
      <c r="J20" s="32">
        <v>11</v>
      </c>
      <c r="K20" s="32" t="s">
        <v>35</v>
      </c>
      <c r="L20" s="32" t="s">
        <v>34</v>
      </c>
      <c r="M20" s="32" t="s">
        <v>16</v>
      </c>
      <c r="N20" s="33"/>
      <c r="O20" s="33">
        <v>42946.921979166669</v>
      </c>
      <c r="Q20" s="32" t="s">
        <v>154</v>
      </c>
      <c r="R20" s="32">
        <v>125698</v>
      </c>
      <c r="S20" s="32" t="s">
        <v>152</v>
      </c>
      <c r="W20" s="32" t="s">
        <v>195</v>
      </c>
    </row>
    <row r="21" spans="1:24" x14ac:dyDescent="0.25">
      <c r="A21" s="32" t="s">
        <v>120</v>
      </c>
      <c r="J21" s="32">
        <v>1</v>
      </c>
      <c r="L21" s="32" t="s">
        <v>45</v>
      </c>
      <c r="M21" s="32" t="s">
        <v>15</v>
      </c>
      <c r="N21" s="33"/>
      <c r="O21" s="33">
        <v>42824.92087962963</v>
      </c>
      <c r="Q21" s="32" t="s">
        <v>162</v>
      </c>
      <c r="R21" s="32">
        <v>584563</v>
      </c>
      <c r="S21" s="32" t="s">
        <v>180</v>
      </c>
      <c r="W21" s="32" t="s">
        <v>196</v>
      </c>
    </row>
    <row r="22" spans="1:24" x14ac:dyDescent="0.25">
      <c r="A22" s="32" t="s">
        <v>121</v>
      </c>
      <c r="J22" s="32">
        <v>1</v>
      </c>
      <c r="L22" s="32" t="s">
        <v>39</v>
      </c>
      <c r="M22" s="32" t="s">
        <v>6</v>
      </c>
      <c r="N22" s="33"/>
      <c r="O22" s="33">
        <v>42926.918854166666</v>
      </c>
      <c r="Q22" s="32" t="s">
        <v>163</v>
      </c>
      <c r="R22" s="32">
        <v>354621</v>
      </c>
      <c r="S22" s="32" t="s">
        <v>181</v>
      </c>
      <c r="W22" s="32" t="s">
        <v>197</v>
      </c>
    </row>
    <row r="23" spans="1:24" x14ac:dyDescent="0.25">
      <c r="A23" s="32" t="s">
        <v>124</v>
      </c>
      <c r="J23" s="32">
        <v>1</v>
      </c>
      <c r="L23" s="32" t="s">
        <v>45</v>
      </c>
      <c r="M23" s="32" t="s">
        <v>15</v>
      </c>
      <c r="N23" s="33"/>
      <c r="O23" s="33">
        <v>42885.917488425926</v>
      </c>
      <c r="Q23" s="32" t="s">
        <v>164</v>
      </c>
      <c r="R23" s="32">
        <v>786687</v>
      </c>
      <c r="S23" s="32" t="s">
        <v>181</v>
      </c>
      <c r="W23" s="32" t="s">
        <v>198</v>
      </c>
    </row>
    <row r="24" spans="1:24" x14ac:dyDescent="0.25">
      <c r="A24" s="32" t="s">
        <v>125</v>
      </c>
      <c r="J24" s="32">
        <v>1</v>
      </c>
      <c r="L24" s="32" t="s">
        <v>46</v>
      </c>
      <c r="M24" s="32" t="s">
        <v>15</v>
      </c>
      <c r="N24" s="33"/>
      <c r="O24" s="33">
        <v>42742.915034722224</v>
      </c>
      <c r="Q24" s="32" t="s">
        <v>165</v>
      </c>
      <c r="R24" s="32">
        <v>789410</v>
      </c>
      <c r="S24" s="32" t="s">
        <v>182</v>
      </c>
      <c r="U24" s="34"/>
      <c r="V24" s="35"/>
      <c r="W24" s="32" t="s">
        <v>188</v>
      </c>
      <c r="X24" s="35"/>
    </row>
    <row r="25" spans="1:24" x14ac:dyDescent="0.25">
      <c r="A25" s="32" t="s">
        <v>126</v>
      </c>
      <c r="J25" s="32">
        <v>151</v>
      </c>
      <c r="L25" s="32" t="s">
        <v>40</v>
      </c>
      <c r="M25" s="32" t="s">
        <v>14</v>
      </c>
      <c r="N25" s="33"/>
      <c r="O25" s="33">
        <v>42792.914953703701</v>
      </c>
      <c r="Q25" s="32" t="s">
        <v>166</v>
      </c>
      <c r="R25" s="32">
        <v>321103</v>
      </c>
      <c r="S25" s="32" t="s">
        <v>183</v>
      </c>
      <c r="U25" s="34"/>
      <c r="V25" s="35"/>
      <c r="W25" s="32" t="s">
        <v>189</v>
      </c>
      <c r="X25" s="35"/>
    </row>
    <row r="26" spans="1:24" x14ac:dyDescent="0.25">
      <c r="A26" s="32" t="s">
        <v>127</v>
      </c>
      <c r="J26" s="32">
        <v>117</v>
      </c>
      <c r="L26" s="32" t="s">
        <v>37</v>
      </c>
      <c r="M26" s="32" t="s">
        <v>7</v>
      </c>
      <c r="N26" s="33"/>
      <c r="O26" s="33">
        <v>42847.913541666669</v>
      </c>
      <c r="Q26" s="32" t="s">
        <v>167</v>
      </c>
      <c r="R26" s="32">
        <v>953654</v>
      </c>
      <c r="S26" s="32" t="s">
        <v>153</v>
      </c>
      <c r="U26" s="34"/>
      <c r="V26" s="35"/>
      <c r="W26" s="32" t="s">
        <v>190</v>
      </c>
      <c r="X26" s="35"/>
    </row>
    <row r="27" spans="1:24" x14ac:dyDescent="0.25">
      <c r="A27" s="32" t="s">
        <v>128</v>
      </c>
      <c r="J27" s="32">
        <v>94</v>
      </c>
      <c r="L27" s="32" t="s">
        <v>36</v>
      </c>
      <c r="M27" s="32" t="s">
        <v>6</v>
      </c>
      <c r="N27" s="33"/>
      <c r="O27" s="33">
        <v>42884.913229166668</v>
      </c>
      <c r="Q27" s="32" t="s">
        <v>168</v>
      </c>
      <c r="R27" s="32">
        <v>654236</v>
      </c>
      <c r="S27" s="32" t="s">
        <v>184</v>
      </c>
      <c r="U27" s="34"/>
      <c r="V27" s="35"/>
      <c r="W27" s="32" t="s">
        <v>192</v>
      </c>
      <c r="X27" s="35"/>
    </row>
    <row r="28" spans="1:24" x14ac:dyDescent="0.25">
      <c r="A28" s="32" t="s">
        <v>129</v>
      </c>
      <c r="J28" s="32">
        <v>94</v>
      </c>
      <c r="L28" s="32" t="s">
        <v>36</v>
      </c>
      <c r="M28" s="32" t="s">
        <v>6</v>
      </c>
      <c r="N28" s="33"/>
      <c r="O28" s="33">
        <v>42797.912175925929</v>
      </c>
      <c r="Q28" s="32" t="s">
        <v>169</v>
      </c>
      <c r="R28" s="32">
        <v>975321</v>
      </c>
      <c r="S28" s="32" t="s">
        <v>185</v>
      </c>
      <c r="U28" s="34"/>
      <c r="V28" s="35"/>
      <c r="W28" s="32" t="s">
        <v>193</v>
      </c>
      <c r="X28" s="35"/>
    </row>
    <row r="29" spans="1:24" x14ac:dyDescent="0.25">
      <c r="A29" s="32" t="s">
        <v>130</v>
      </c>
      <c r="J29" s="32">
        <v>8</v>
      </c>
      <c r="L29" s="32" t="s">
        <v>37</v>
      </c>
      <c r="M29" s="32" t="s">
        <v>12</v>
      </c>
      <c r="N29" s="33"/>
      <c r="O29" s="33">
        <v>42916.911041666666</v>
      </c>
      <c r="Q29" s="32" t="s">
        <v>170</v>
      </c>
      <c r="U29" s="34"/>
      <c r="V29" s="35"/>
      <c r="W29" s="32" t="s">
        <v>194</v>
      </c>
      <c r="X29" s="35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Q28"/>
  <sheetViews>
    <sheetView topLeftCell="G1" workbookViewId="0">
      <selection activeCell="C1" sqref="C1"/>
    </sheetView>
  </sheetViews>
  <sheetFormatPr baseColWidth="10" defaultRowHeight="15" x14ac:dyDescent="0.25"/>
  <cols>
    <col min="1" max="1" width="10.140625" bestFit="1" customWidth="1"/>
    <col min="2" max="2" width="10.7109375" bestFit="1" customWidth="1"/>
    <col min="3" max="3" width="11" customWidth="1"/>
    <col min="4" max="4" width="16.140625" bestFit="1" customWidth="1"/>
    <col min="5" max="5" width="12.7109375" bestFit="1" customWidth="1"/>
    <col min="6" max="6" width="15.7109375" bestFit="1" customWidth="1"/>
    <col min="7" max="7" width="17.42578125" bestFit="1" customWidth="1"/>
    <col min="8" max="8" width="47.7109375" bestFit="1" customWidth="1"/>
    <col min="9" max="9" width="81.140625" bestFit="1" customWidth="1"/>
    <col min="10" max="10" width="26.7109375" bestFit="1" customWidth="1"/>
    <col min="11" max="11" width="18.85546875" bestFit="1" customWidth="1"/>
    <col min="12" max="12" width="13.28515625" bestFit="1" customWidth="1"/>
    <col min="13" max="15" width="11.7109375" bestFit="1" customWidth="1"/>
  </cols>
  <sheetData>
    <row r="1" spans="1:17" ht="15.75" thickTop="1" x14ac:dyDescent="0.25">
      <c r="A1" t="s">
        <v>202</v>
      </c>
      <c r="B1" t="s">
        <v>47</v>
      </c>
      <c r="C1" t="s">
        <v>48</v>
      </c>
      <c r="D1" t="s">
        <v>131</v>
      </c>
      <c r="E1" t="s">
        <v>132</v>
      </c>
      <c r="F1" t="s">
        <v>54</v>
      </c>
      <c r="G1" t="s">
        <v>55</v>
      </c>
      <c r="H1" t="s">
        <v>56</v>
      </c>
      <c r="I1" t="s">
        <v>191</v>
      </c>
      <c r="J1" t="s">
        <v>141</v>
      </c>
      <c r="K1" t="s">
        <v>57</v>
      </c>
      <c r="L1" t="s">
        <v>58</v>
      </c>
      <c r="M1" t="s">
        <v>144</v>
      </c>
      <c r="N1" t="s">
        <v>145</v>
      </c>
      <c r="O1" t="s">
        <v>49</v>
      </c>
      <c r="P1" s="2">
        <f>SUBTOTAL(102,Tableau_Évolution_de_PV_2014_2015_2016_2017__DPSP[Colonne5])</f>
        <v>0</v>
      </c>
      <c r="Q1" s="2">
        <f>SUBTOTAL(103,Tableau_Évolution_de_PV_2014_2015_2016_2017__DPSP[Colonne4])</f>
        <v>0</v>
      </c>
    </row>
    <row r="2" spans="1:17" x14ac:dyDescent="0.25">
      <c r="A2" t="s">
        <v>118</v>
      </c>
      <c r="B2" s="1">
        <v>42421</v>
      </c>
      <c r="C2">
        <v>4</v>
      </c>
      <c r="F2">
        <v>8</v>
      </c>
      <c r="G2" t="s">
        <v>59</v>
      </c>
      <c r="H2" t="s">
        <v>60</v>
      </c>
      <c r="I2" t="s">
        <v>188</v>
      </c>
      <c r="J2" t="s">
        <v>152</v>
      </c>
      <c r="K2" t="s">
        <v>146</v>
      </c>
      <c r="L2">
        <v>102359</v>
      </c>
      <c r="M2">
        <f t="shared" ref="M2:M26" si="0">MONTH(B2)</f>
        <v>2</v>
      </c>
      <c r="N2">
        <f t="shared" ref="N2:N26" si="1">YEAR(B2)</f>
        <v>2016</v>
      </c>
    </row>
    <row r="3" spans="1:17" x14ac:dyDescent="0.25">
      <c r="A3" t="s">
        <v>122</v>
      </c>
      <c r="B3" s="1">
        <v>42488</v>
      </c>
      <c r="C3">
        <v>15</v>
      </c>
      <c r="F3">
        <v>1</v>
      </c>
      <c r="G3" t="s">
        <v>61</v>
      </c>
      <c r="H3" t="s">
        <v>62</v>
      </c>
      <c r="I3" t="s">
        <v>189</v>
      </c>
      <c r="J3" t="s">
        <v>153</v>
      </c>
      <c r="K3" t="s">
        <v>147</v>
      </c>
      <c r="L3">
        <v>562311</v>
      </c>
      <c r="M3">
        <f t="shared" si="0"/>
        <v>4</v>
      </c>
      <c r="N3">
        <f t="shared" si="1"/>
        <v>2016</v>
      </c>
    </row>
    <row r="4" spans="1:17" x14ac:dyDescent="0.25">
      <c r="A4" t="s">
        <v>123</v>
      </c>
      <c r="B4" s="1">
        <v>42474</v>
      </c>
      <c r="C4">
        <v>1</v>
      </c>
      <c r="F4">
        <v>8</v>
      </c>
      <c r="G4" t="s">
        <v>59</v>
      </c>
      <c r="H4" t="s">
        <v>63</v>
      </c>
      <c r="I4" t="s">
        <v>190</v>
      </c>
      <c r="J4" t="s">
        <v>172</v>
      </c>
      <c r="K4" t="s">
        <v>148</v>
      </c>
      <c r="L4">
        <v>789456</v>
      </c>
      <c r="M4">
        <f t="shared" si="0"/>
        <v>4</v>
      </c>
      <c r="N4">
        <f t="shared" si="1"/>
        <v>2016</v>
      </c>
    </row>
    <row r="5" spans="1:17" x14ac:dyDescent="0.25">
      <c r="A5" t="s">
        <v>119</v>
      </c>
      <c r="B5" s="1">
        <v>42488</v>
      </c>
      <c r="C5">
        <v>10</v>
      </c>
      <c r="F5">
        <v>33</v>
      </c>
      <c r="G5" t="s">
        <v>64</v>
      </c>
      <c r="H5" t="s">
        <v>65</v>
      </c>
      <c r="I5" t="s">
        <v>192</v>
      </c>
      <c r="J5" t="s">
        <v>173</v>
      </c>
      <c r="K5" t="s">
        <v>149</v>
      </c>
      <c r="L5">
        <v>123456</v>
      </c>
      <c r="M5">
        <f t="shared" si="0"/>
        <v>4</v>
      </c>
      <c r="N5">
        <f t="shared" si="1"/>
        <v>2016</v>
      </c>
    </row>
    <row r="6" spans="1:17" x14ac:dyDescent="0.25">
      <c r="A6" t="s">
        <v>120</v>
      </c>
      <c r="B6" s="1">
        <v>42492</v>
      </c>
      <c r="C6">
        <v>3</v>
      </c>
      <c r="F6">
        <v>10</v>
      </c>
      <c r="G6" t="s">
        <v>59</v>
      </c>
      <c r="H6" t="s">
        <v>66</v>
      </c>
      <c r="I6" t="s">
        <v>193</v>
      </c>
      <c r="J6" t="s">
        <v>174</v>
      </c>
      <c r="K6" t="s">
        <v>150</v>
      </c>
      <c r="L6">
        <v>519951</v>
      </c>
      <c r="M6">
        <f t="shared" si="0"/>
        <v>5</v>
      </c>
      <c r="N6">
        <f t="shared" si="1"/>
        <v>2016</v>
      </c>
    </row>
    <row r="7" spans="1:17" x14ac:dyDescent="0.25">
      <c r="A7" t="s">
        <v>121</v>
      </c>
      <c r="B7" s="1">
        <v>42494</v>
      </c>
      <c r="C7">
        <v>10</v>
      </c>
      <c r="F7">
        <v>6</v>
      </c>
      <c r="G7" t="s">
        <v>59</v>
      </c>
      <c r="H7" t="s">
        <v>67</v>
      </c>
      <c r="I7" t="s">
        <v>194</v>
      </c>
      <c r="J7" t="s">
        <v>174</v>
      </c>
      <c r="K7" t="s">
        <v>151</v>
      </c>
      <c r="L7">
        <v>456321</v>
      </c>
      <c r="M7">
        <f t="shared" si="0"/>
        <v>5</v>
      </c>
      <c r="N7">
        <f t="shared" si="1"/>
        <v>2016</v>
      </c>
    </row>
    <row r="8" spans="1:17" x14ac:dyDescent="0.25">
      <c r="A8" t="s">
        <v>124</v>
      </c>
      <c r="B8" s="1">
        <v>42516</v>
      </c>
      <c r="C8">
        <v>10</v>
      </c>
      <c r="F8">
        <v>11</v>
      </c>
      <c r="G8" t="s">
        <v>59</v>
      </c>
      <c r="H8" t="s">
        <v>68</v>
      </c>
      <c r="I8" t="s">
        <v>195</v>
      </c>
      <c r="J8" t="s">
        <v>153</v>
      </c>
      <c r="K8" t="s">
        <v>169</v>
      </c>
      <c r="L8">
        <v>789654</v>
      </c>
      <c r="M8">
        <f t="shared" si="0"/>
        <v>5</v>
      </c>
      <c r="N8">
        <f t="shared" si="1"/>
        <v>2016</v>
      </c>
    </row>
    <row r="9" spans="1:17" x14ac:dyDescent="0.25">
      <c r="A9" t="s">
        <v>125</v>
      </c>
      <c r="B9" s="1">
        <v>42488</v>
      </c>
      <c r="C9">
        <v>18</v>
      </c>
      <c r="F9">
        <v>35</v>
      </c>
      <c r="G9" t="s">
        <v>59</v>
      </c>
      <c r="H9" t="s">
        <v>53</v>
      </c>
      <c r="I9" t="s">
        <v>196</v>
      </c>
      <c r="J9" t="s">
        <v>175</v>
      </c>
      <c r="K9" t="s">
        <v>147</v>
      </c>
      <c r="L9">
        <v>258741</v>
      </c>
      <c r="M9">
        <f t="shared" si="0"/>
        <v>4</v>
      </c>
      <c r="N9">
        <f t="shared" si="1"/>
        <v>2016</v>
      </c>
    </row>
    <row r="10" spans="1:17" x14ac:dyDescent="0.25">
      <c r="A10" t="s">
        <v>126</v>
      </c>
      <c r="B10" s="1">
        <v>42607</v>
      </c>
      <c r="C10">
        <v>18</v>
      </c>
      <c r="F10">
        <v>68</v>
      </c>
      <c r="G10" t="s">
        <v>64</v>
      </c>
      <c r="H10" t="s">
        <v>69</v>
      </c>
      <c r="I10" t="s">
        <v>197</v>
      </c>
      <c r="J10" t="s">
        <v>176</v>
      </c>
      <c r="K10" t="s">
        <v>154</v>
      </c>
      <c r="L10">
        <v>321456</v>
      </c>
      <c r="M10">
        <f t="shared" si="0"/>
        <v>8</v>
      </c>
      <c r="N10">
        <f t="shared" si="1"/>
        <v>2016</v>
      </c>
    </row>
    <row r="11" spans="1:17" x14ac:dyDescent="0.25">
      <c r="A11" t="s">
        <v>127</v>
      </c>
      <c r="B11" s="1">
        <v>42607</v>
      </c>
      <c r="C11">
        <v>9</v>
      </c>
      <c r="F11">
        <v>92</v>
      </c>
      <c r="G11" t="s">
        <v>59</v>
      </c>
      <c r="H11" t="s">
        <v>70</v>
      </c>
      <c r="I11" t="s">
        <v>198</v>
      </c>
      <c r="J11" t="s">
        <v>177</v>
      </c>
      <c r="K11" t="s">
        <v>155</v>
      </c>
      <c r="L11">
        <v>357753</v>
      </c>
      <c r="M11">
        <f t="shared" si="0"/>
        <v>8</v>
      </c>
      <c r="N11">
        <f t="shared" si="1"/>
        <v>2016</v>
      </c>
    </row>
    <row r="12" spans="1:17" x14ac:dyDescent="0.25">
      <c r="A12" t="s">
        <v>128</v>
      </c>
      <c r="B12" s="1">
        <v>42607</v>
      </c>
      <c r="C12">
        <v>9</v>
      </c>
      <c r="F12">
        <v>35</v>
      </c>
      <c r="G12" t="s">
        <v>59</v>
      </c>
      <c r="H12" t="s">
        <v>71</v>
      </c>
      <c r="I12" t="s">
        <v>188</v>
      </c>
      <c r="J12" t="s">
        <v>177</v>
      </c>
      <c r="K12" t="s">
        <v>156</v>
      </c>
      <c r="L12">
        <v>528321</v>
      </c>
      <c r="M12">
        <f t="shared" si="0"/>
        <v>8</v>
      </c>
      <c r="N12">
        <f t="shared" si="1"/>
        <v>2016</v>
      </c>
    </row>
    <row r="13" spans="1:17" x14ac:dyDescent="0.25">
      <c r="A13" t="s">
        <v>129</v>
      </c>
      <c r="B13" s="1">
        <v>42607</v>
      </c>
      <c r="C13">
        <v>9</v>
      </c>
      <c r="F13">
        <v>2</v>
      </c>
      <c r="G13" t="s">
        <v>59</v>
      </c>
      <c r="H13" t="s">
        <v>72</v>
      </c>
      <c r="I13" t="s">
        <v>189</v>
      </c>
      <c r="J13" t="s">
        <v>179</v>
      </c>
      <c r="K13" t="s">
        <v>157</v>
      </c>
      <c r="L13">
        <v>458752</v>
      </c>
      <c r="M13">
        <f t="shared" si="0"/>
        <v>8</v>
      </c>
      <c r="N13">
        <f t="shared" si="1"/>
        <v>2016</v>
      </c>
    </row>
    <row r="14" spans="1:17" x14ac:dyDescent="0.25">
      <c r="A14" t="s">
        <v>130</v>
      </c>
      <c r="B14" s="1">
        <v>42612</v>
      </c>
      <c r="C14">
        <v>18</v>
      </c>
      <c r="F14">
        <v>66</v>
      </c>
      <c r="G14" t="s">
        <v>59</v>
      </c>
      <c r="H14" t="s">
        <v>73</v>
      </c>
      <c r="I14" t="s">
        <v>190</v>
      </c>
      <c r="J14" t="s">
        <v>178</v>
      </c>
      <c r="K14" t="s">
        <v>158</v>
      </c>
      <c r="L14">
        <v>584632</v>
      </c>
      <c r="M14">
        <f t="shared" si="0"/>
        <v>8</v>
      </c>
      <c r="N14">
        <f t="shared" si="1"/>
        <v>2016</v>
      </c>
    </row>
    <row r="15" spans="1:17" x14ac:dyDescent="0.25">
      <c r="A15" t="s">
        <v>118</v>
      </c>
      <c r="B15" s="1">
        <v>42387</v>
      </c>
      <c r="C15">
        <v>1</v>
      </c>
      <c r="F15">
        <v>2</v>
      </c>
      <c r="G15" t="s">
        <v>59</v>
      </c>
      <c r="H15" t="s">
        <v>74</v>
      </c>
      <c r="I15" t="s">
        <v>192</v>
      </c>
      <c r="J15" t="s">
        <v>178</v>
      </c>
      <c r="K15" t="s">
        <v>159</v>
      </c>
      <c r="L15">
        <v>985463</v>
      </c>
      <c r="M15">
        <f t="shared" si="0"/>
        <v>1</v>
      </c>
      <c r="N15">
        <f t="shared" si="1"/>
        <v>2016</v>
      </c>
    </row>
    <row r="16" spans="1:17" x14ac:dyDescent="0.25">
      <c r="A16" t="s">
        <v>122</v>
      </c>
      <c r="B16" s="1">
        <v>42389</v>
      </c>
      <c r="C16">
        <v>10</v>
      </c>
      <c r="F16">
        <v>10</v>
      </c>
      <c r="G16" t="s">
        <v>59</v>
      </c>
      <c r="H16" t="s">
        <v>75</v>
      </c>
      <c r="I16" t="s">
        <v>193</v>
      </c>
      <c r="J16" t="s">
        <v>177</v>
      </c>
      <c r="K16" t="s">
        <v>160</v>
      </c>
      <c r="L16">
        <v>963145</v>
      </c>
      <c r="M16">
        <f t="shared" si="0"/>
        <v>1</v>
      </c>
      <c r="N16">
        <f t="shared" si="1"/>
        <v>2016</v>
      </c>
    </row>
    <row r="17" spans="1:14" x14ac:dyDescent="0.25">
      <c r="A17" t="s">
        <v>123</v>
      </c>
      <c r="B17" s="1">
        <v>42391</v>
      </c>
      <c r="C17">
        <v>2</v>
      </c>
      <c r="F17">
        <v>20</v>
      </c>
      <c r="G17" t="s">
        <v>59</v>
      </c>
      <c r="H17" t="s">
        <v>76</v>
      </c>
      <c r="I17" t="s">
        <v>194</v>
      </c>
      <c r="J17" t="s">
        <v>177</v>
      </c>
      <c r="K17" t="s">
        <v>161</v>
      </c>
      <c r="L17">
        <v>147536</v>
      </c>
      <c r="M17">
        <f t="shared" si="0"/>
        <v>1</v>
      </c>
      <c r="N17">
        <f t="shared" si="1"/>
        <v>2016</v>
      </c>
    </row>
    <row r="18" spans="1:14" x14ac:dyDescent="0.25">
      <c r="A18" t="s">
        <v>119</v>
      </c>
      <c r="B18" s="1">
        <v>42394</v>
      </c>
      <c r="C18">
        <v>1</v>
      </c>
      <c r="F18">
        <v>13</v>
      </c>
      <c r="G18" t="s">
        <v>59</v>
      </c>
      <c r="H18" t="s">
        <v>77</v>
      </c>
      <c r="I18" t="s">
        <v>195</v>
      </c>
      <c r="J18" t="s">
        <v>152</v>
      </c>
      <c r="K18" t="s">
        <v>154</v>
      </c>
      <c r="L18">
        <v>125698</v>
      </c>
      <c r="M18">
        <f t="shared" si="0"/>
        <v>1</v>
      </c>
      <c r="N18">
        <f t="shared" si="1"/>
        <v>2016</v>
      </c>
    </row>
    <row r="19" spans="1:14" x14ac:dyDescent="0.25">
      <c r="A19" t="s">
        <v>120</v>
      </c>
      <c r="B19" s="1">
        <v>42783</v>
      </c>
      <c r="C19">
        <v>4</v>
      </c>
      <c r="F19">
        <v>22</v>
      </c>
      <c r="G19" t="s">
        <v>64</v>
      </c>
      <c r="H19" t="s">
        <v>78</v>
      </c>
      <c r="I19" t="s">
        <v>196</v>
      </c>
      <c r="J19" t="s">
        <v>180</v>
      </c>
      <c r="K19" t="s">
        <v>162</v>
      </c>
      <c r="L19">
        <v>584563</v>
      </c>
      <c r="M19">
        <f t="shared" si="0"/>
        <v>2</v>
      </c>
      <c r="N19">
        <f t="shared" si="1"/>
        <v>2017</v>
      </c>
    </row>
    <row r="20" spans="1:14" x14ac:dyDescent="0.25">
      <c r="A20" t="s">
        <v>121</v>
      </c>
      <c r="B20" s="1">
        <v>42775</v>
      </c>
      <c r="C20">
        <v>5</v>
      </c>
      <c r="F20">
        <v>3</v>
      </c>
      <c r="G20" t="s">
        <v>79</v>
      </c>
      <c r="H20" t="s">
        <v>80</v>
      </c>
      <c r="I20" t="s">
        <v>197</v>
      </c>
      <c r="J20" t="s">
        <v>181</v>
      </c>
      <c r="K20" t="s">
        <v>163</v>
      </c>
      <c r="L20">
        <v>354621</v>
      </c>
      <c r="M20">
        <f t="shared" si="0"/>
        <v>2</v>
      </c>
      <c r="N20">
        <f t="shared" si="1"/>
        <v>2017</v>
      </c>
    </row>
    <row r="21" spans="1:14" x14ac:dyDescent="0.25">
      <c r="A21" t="s">
        <v>124</v>
      </c>
      <c r="B21" s="1">
        <v>42799</v>
      </c>
      <c r="C21">
        <v>1</v>
      </c>
      <c r="F21">
        <v>96</v>
      </c>
      <c r="G21" t="s">
        <v>59</v>
      </c>
      <c r="H21" t="s">
        <v>77</v>
      </c>
      <c r="I21" t="s">
        <v>198</v>
      </c>
      <c r="J21" t="s">
        <v>181</v>
      </c>
      <c r="K21" t="s">
        <v>164</v>
      </c>
      <c r="L21">
        <v>786687</v>
      </c>
      <c r="M21">
        <f t="shared" si="0"/>
        <v>3</v>
      </c>
      <c r="N21">
        <f t="shared" si="1"/>
        <v>2017</v>
      </c>
    </row>
    <row r="22" spans="1:14" x14ac:dyDescent="0.25">
      <c r="A22" t="s">
        <v>125</v>
      </c>
      <c r="B22" s="1">
        <v>42760</v>
      </c>
      <c r="C22">
        <v>19</v>
      </c>
      <c r="F22">
        <v>196</v>
      </c>
      <c r="G22" t="s">
        <v>64</v>
      </c>
      <c r="H22" t="s">
        <v>44</v>
      </c>
      <c r="I22" t="s">
        <v>188</v>
      </c>
      <c r="J22" t="s">
        <v>182</v>
      </c>
      <c r="K22" t="s">
        <v>165</v>
      </c>
      <c r="L22">
        <v>789410</v>
      </c>
      <c r="M22">
        <f t="shared" si="0"/>
        <v>1</v>
      </c>
      <c r="N22">
        <f t="shared" si="1"/>
        <v>2017</v>
      </c>
    </row>
    <row r="23" spans="1:14" x14ac:dyDescent="0.25">
      <c r="A23" t="s">
        <v>126</v>
      </c>
      <c r="B23" s="1">
        <v>42717</v>
      </c>
      <c r="C23">
        <v>19</v>
      </c>
      <c r="F23">
        <v>2</v>
      </c>
      <c r="G23" t="s">
        <v>59</v>
      </c>
      <c r="H23" t="s">
        <v>81</v>
      </c>
      <c r="I23" t="s">
        <v>189</v>
      </c>
      <c r="J23" t="s">
        <v>183</v>
      </c>
      <c r="K23" t="s">
        <v>166</v>
      </c>
      <c r="L23">
        <v>321103</v>
      </c>
      <c r="M23">
        <f t="shared" si="0"/>
        <v>12</v>
      </c>
      <c r="N23">
        <f t="shared" si="1"/>
        <v>2016</v>
      </c>
    </row>
    <row r="24" spans="1:14" x14ac:dyDescent="0.25">
      <c r="A24" t="s">
        <v>127</v>
      </c>
      <c r="B24" s="1">
        <v>42717</v>
      </c>
      <c r="C24">
        <v>19</v>
      </c>
      <c r="F24">
        <v>14</v>
      </c>
      <c r="G24" t="s">
        <v>59</v>
      </c>
      <c r="H24" t="s">
        <v>82</v>
      </c>
      <c r="I24" t="s">
        <v>190</v>
      </c>
      <c r="J24" t="s">
        <v>153</v>
      </c>
      <c r="K24" t="s">
        <v>167</v>
      </c>
      <c r="L24">
        <v>953654</v>
      </c>
      <c r="M24">
        <f t="shared" si="0"/>
        <v>12</v>
      </c>
      <c r="N24">
        <f t="shared" si="1"/>
        <v>2016</v>
      </c>
    </row>
    <row r="25" spans="1:14" x14ac:dyDescent="0.25">
      <c r="A25" t="s">
        <v>128</v>
      </c>
      <c r="B25" s="1">
        <v>42869</v>
      </c>
      <c r="C25">
        <v>19</v>
      </c>
      <c r="F25">
        <v>1</v>
      </c>
      <c r="G25" t="s">
        <v>59</v>
      </c>
      <c r="H25" t="s">
        <v>83</v>
      </c>
      <c r="I25" t="s">
        <v>192</v>
      </c>
      <c r="J25" t="s">
        <v>184</v>
      </c>
      <c r="K25" t="s">
        <v>168</v>
      </c>
      <c r="L25">
        <v>654236</v>
      </c>
      <c r="M25">
        <f t="shared" si="0"/>
        <v>5</v>
      </c>
      <c r="N25">
        <f t="shared" si="1"/>
        <v>2017</v>
      </c>
    </row>
    <row r="26" spans="1:14" x14ac:dyDescent="0.25">
      <c r="A26" t="s">
        <v>129</v>
      </c>
      <c r="B26" s="1">
        <v>42869</v>
      </c>
      <c r="C26">
        <v>19</v>
      </c>
      <c r="F26">
        <v>106</v>
      </c>
      <c r="G26" t="s">
        <v>64</v>
      </c>
      <c r="H26" t="s">
        <v>44</v>
      </c>
      <c r="I26" t="s">
        <v>193</v>
      </c>
      <c r="J26" t="s">
        <v>185</v>
      </c>
      <c r="K26" t="s">
        <v>169</v>
      </c>
      <c r="L26">
        <v>975321</v>
      </c>
      <c r="M26">
        <f t="shared" si="0"/>
        <v>5</v>
      </c>
      <c r="N26">
        <f t="shared" si="1"/>
        <v>2017</v>
      </c>
    </row>
    <row r="27" spans="1:14" x14ac:dyDescent="0.25">
      <c r="A27" t="s">
        <v>130</v>
      </c>
      <c r="B27" s="1"/>
      <c r="M27" s="3">
        <f>MONTH(B27)</f>
        <v>1</v>
      </c>
      <c r="N27" s="3">
        <f>YEAR(B27)</f>
        <v>1900</v>
      </c>
    </row>
    <row r="28" spans="1:14" x14ac:dyDescent="0.25">
      <c r="B28" s="1"/>
      <c r="M28" s="3"/>
      <c r="N28" s="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Q29"/>
  <sheetViews>
    <sheetView workbookViewId="0">
      <selection activeCell="B17" sqref="B17:B28"/>
    </sheetView>
  </sheetViews>
  <sheetFormatPr baseColWidth="10" defaultRowHeight="15" x14ac:dyDescent="0.25"/>
  <cols>
    <col min="1" max="1" width="11.140625" bestFit="1" customWidth="1"/>
    <col min="2" max="2" width="10.7109375" bestFit="1" customWidth="1"/>
    <col min="3" max="3" width="17.5703125" bestFit="1" customWidth="1"/>
    <col min="4" max="4" width="45" bestFit="1" customWidth="1"/>
    <col min="5" max="5" width="6" bestFit="1" customWidth="1"/>
    <col min="6" max="6" width="5.28515625" bestFit="1" customWidth="1"/>
    <col min="7" max="7" width="15.85546875" bestFit="1" customWidth="1"/>
    <col min="8" max="8" width="51.140625" bestFit="1" customWidth="1"/>
    <col min="9" max="9" width="14.140625" bestFit="1" customWidth="1"/>
    <col min="10" max="10" width="13.7109375" bestFit="1" customWidth="1"/>
    <col min="11" max="14" width="6.28515625" bestFit="1" customWidth="1"/>
    <col min="15" max="15" width="9.5703125" customWidth="1"/>
  </cols>
  <sheetData>
    <row r="1" spans="1:17" ht="15.75" thickTop="1" x14ac:dyDescent="0.25">
      <c r="A1" t="s">
        <v>199</v>
      </c>
      <c r="B1" t="s">
        <v>47</v>
      </c>
      <c r="C1" t="s">
        <v>137</v>
      </c>
      <c r="D1" t="s">
        <v>1</v>
      </c>
      <c r="E1" t="s">
        <v>2</v>
      </c>
      <c r="F1" t="s">
        <v>200</v>
      </c>
      <c r="G1" t="s">
        <v>32</v>
      </c>
      <c r="H1" t="s">
        <v>33</v>
      </c>
      <c r="I1" t="s">
        <v>201</v>
      </c>
      <c r="J1" t="s">
        <v>58</v>
      </c>
      <c r="K1" t="s">
        <v>3</v>
      </c>
      <c r="L1" t="s">
        <v>144</v>
      </c>
      <c r="M1" t="s">
        <v>145</v>
      </c>
      <c r="N1" t="s">
        <v>112</v>
      </c>
      <c r="O1" s="2">
        <f>SUBTOTAL(109,Tableau_Répartition_de_PV_par_nature_2014_2015_2016__CAPP56[F5])</f>
        <v>0</v>
      </c>
      <c r="Q1" s="2">
        <f>SUBTOTAL(103,Tableau_Répartition_de_PV_par_nature_2014_2015_2016__CAPP56[F4])</f>
        <v>25</v>
      </c>
    </row>
    <row r="2" spans="1:17" x14ac:dyDescent="0.25">
      <c r="B2" s="1"/>
      <c r="L2">
        <f t="shared" ref="L2:L28" si="0">MONTH(B2)</f>
        <v>1</v>
      </c>
      <c r="M2">
        <f t="shared" ref="M2:M28" si="1">YEAR(B2)</f>
        <v>1900</v>
      </c>
    </row>
    <row r="3" spans="1:17" x14ac:dyDescent="0.25">
      <c r="B3" s="1"/>
      <c r="G3" t="s">
        <v>105</v>
      </c>
      <c r="H3" t="s">
        <v>106</v>
      </c>
      <c r="L3">
        <f t="shared" si="0"/>
        <v>1</v>
      </c>
      <c r="M3">
        <f t="shared" si="1"/>
        <v>1900</v>
      </c>
    </row>
    <row r="4" spans="1:17" x14ac:dyDescent="0.25">
      <c r="A4" t="s">
        <v>118</v>
      </c>
      <c r="B4" s="1">
        <v>42541</v>
      </c>
      <c r="C4">
        <v>5</v>
      </c>
      <c r="D4" t="s">
        <v>152</v>
      </c>
      <c r="F4">
        <v>102</v>
      </c>
      <c r="G4" t="s">
        <v>107</v>
      </c>
      <c r="H4" t="s">
        <v>88</v>
      </c>
      <c r="I4" t="s">
        <v>146</v>
      </c>
      <c r="J4">
        <v>102359</v>
      </c>
      <c r="L4">
        <f t="shared" si="0"/>
        <v>6</v>
      </c>
      <c r="M4">
        <f t="shared" si="1"/>
        <v>2016</v>
      </c>
    </row>
    <row r="5" spans="1:17" x14ac:dyDescent="0.25">
      <c r="A5" t="s">
        <v>122</v>
      </c>
      <c r="B5" s="1">
        <v>42541</v>
      </c>
      <c r="C5">
        <v>5</v>
      </c>
      <c r="D5" t="s">
        <v>153</v>
      </c>
      <c r="F5">
        <v>31</v>
      </c>
      <c r="G5" t="s">
        <v>107</v>
      </c>
      <c r="H5" t="s">
        <v>84</v>
      </c>
      <c r="I5" t="s">
        <v>147</v>
      </c>
      <c r="J5">
        <v>562311</v>
      </c>
      <c r="L5">
        <f t="shared" si="0"/>
        <v>6</v>
      </c>
      <c r="M5">
        <f t="shared" si="1"/>
        <v>2016</v>
      </c>
    </row>
    <row r="6" spans="1:17" x14ac:dyDescent="0.25">
      <c r="A6" t="s">
        <v>123</v>
      </c>
      <c r="B6" s="1">
        <v>42541</v>
      </c>
      <c r="C6">
        <v>5</v>
      </c>
      <c r="D6" t="s">
        <v>172</v>
      </c>
      <c r="F6">
        <v>34</v>
      </c>
      <c r="G6" t="s">
        <v>107</v>
      </c>
      <c r="H6" t="s">
        <v>84</v>
      </c>
      <c r="I6" t="s">
        <v>148</v>
      </c>
      <c r="J6">
        <v>789456</v>
      </c>
      <c r="L6">
        <f t="shared" si="0"/>
        <v>6</v>
      </c>
      <c r="M6">
        <f t="shared" si="1"/>
        <v>2016</v>
      </c>
    </row>
    <row r="7" spans="1:17" x14ac:dyDescent="0.25">
      <c r="A7" t="s">
        <v>119</v>
      </c>
      <c r="B7" s="1">
        <v>42544</v>
      </c>
      <c r="C7">
        <v>18</v>
      </c>
      <c r="D7" t="s">
        <v>173</v>
      </c>
      <c r="F7">
        <v>1</v>
      </c>
      <c r="G7" t="s">
        <v>108</v>
      </c>
      <c r="H7" t="s">
        <v>97</v>
      </c>
      <c r="I7" t="s">
        <v>149</v>
      </c>
      <c r="J7">
        <v>123456</v>
      </c>
      <c r="L7">
        <f t="shared" si="0"/>
        <v>6</v>
      </c>
      <c r="M7">
        <f t="shared" si="1"/>
        <v>2016</v>
      </c>
    </row>
    <row r="8" spans="1:17" x14ac:dyDescent="0.25">
      <c r="A8" t="s">
        <v>120</v>
      </c>
      <c r="B8" s="1">
        <v>42545</v>
      </c>
      <c r="C8">
        <v>3</v>
      </c>
      <c r="D8" t="s">
        <v>174</v>
      </c>
      <c r="F8">
        <v>103</v>
      </c>
      <c r="G8" t="s">
        <v>59</v>
      </c>
      <c r="H8" t="s">
        <v>89</v>
      </c>
      <c r="I8" t="s">
        <v>150</v>
      </c>
      <c r="J8">
        <v>519951</v>
      </c>
      <c r="L8">
        <f t="shared" si="0"/>
        <v>6</v>
      </c>
      <c r="M8">
        <f t="shared" si="1"/>
        <v>2016</v>
      </c>
    </row>
    <row r="9" spans="1:17" x14ac:dyDescent="0.25">
      <c r="A9" t="s">
        <v>121</v>
      </c>
      <c r="B9" s="1">
        <v>42545</v>
      </c>
      <c r="C9">
        <v>3</v>
      </c>
      <c r="D9" t="s">
        <v>174</v>
      </c>
      <c r="F9">
        <v>8</v>
      </c>
      <c r="G9" t="s">
        <v>59</v>
      </c>
      <c r="H9" t="s">
        <v>87</v>
      </c>
      <c r="I9" t="s">
        <v>151</v>
      </c>
      <c r="J9">
        <v>456321</v>
      </c>
      <c r="L9">
        <f t="shared" si="0"/>
        <v>6</v>
      </c>
      <c r="M9">
        <f t="shared" si="1"/>
        <v>2016</v>
      </c>
    </row>
    <row r="10" spans="1:17" x14ac:dyDescent="0.25">
      <c r="A10" t="s">
        <v>124</v>
      </c>
      <c r="B10" s="1">
        <v>42547</v>
      </c>
      <c r="C10">
        <v>3</v>
      </c>
      <c r="D10" t="s">
        <v>153</v>
      </c>
      <c r="F10">
        <v>172</v>
      </c>
      <c r="G10" t="s">
        <v>59</v>
      </c>
      <c r="H10" t="s">
        <v>95</v>
      </c>
      <c r="I10" t="s">
        <v>169</v>
      </c>
      <c r="J10">
        <v>789654</v>
      </c>
      <c r="L10">
        <f t="shared" si="0"/>
        <v>6</v>
      </c>
      <c r="M10">
        <f t="shared" si="1"/>
        <v>2016</v>
      </c>
    </row>
    <row r="11" spans="1:17" x14ac:dyDescent="0.25">
      <c r="A11" t="s">
        <v>125</v>
      </c>
      <c r="B11" s="1">
        <v>42546</v>
      </c>
      <c r="C11">
        <v>12</v>
      </c>
      <c r="D11" t="s">
        <v>175</v>
      </c>
      <c r="F11">
        <v>39</v>
      </c>
      <c r="G11" t="s">
        <v>59</v>
      </c>
      <c r="H11" t="s">
        <v>90</v>
      </c>
      <c r="I11" t="s">
        <v>147</v>
      </c>
      <c r="J11">
        <v>258741</v>
      </c>
      <c r="L11">
        <f t="shared" si="0"/>
        <v>6</v>
      </c>
      <c r="M11">
        <f t="shared" si="1"/>
        <v>2016</v>
      </c>
    </row>
    <row r="12" spans="1:17" x14ac:dyDescent="0.25">
      <c r="A12" t="s">
        <v>126</v>
      </c>
      <c r="B12" s="1">
        <v>42547</v>
      </c>
      <c r="C12">
        <v>3</v>
      </c>
      <c r="D12" t="s">
        <v>176</v>
      </c>
      <c r="F12">
        <v>43</v>
      </c>
      <c r="G12" t="s">
        <v>59</v>
      </c>
      <c r="H12" t="s">
        <v>96</v>
      </c>
      <c r="I12" t="s">
        <v>154</v>
      </c>
      <c r="J12">
        <v>321456</v>
      </c>
      <c r="L12">
        <f t="shared" si="0"/>
        <v>6</v>
      </c>
      <c r="M12">
        <f t="shared" si="1"/>
        <v>2016</v>
      </c>
    </row>
    <row r="13" spans="1:17" x14ac:dyDescent="0.25">
      <c r="A13" t="s">
        <v>127</v>
      </c>
      <c r="B13" s="1">
        <v>42547</v>
      </c>
      <c r="C13">
        <v>3</v>
      </c>
      <c r="D13" t="s">
        <v>177</v>
      </c>
      <c r="F13">
        <v>76</v>
      </c>
      <c r="G13" t="s">
        <v>59</v>
      </c>
      <c r="H13" t="s">
        <v>99</v>
      </c>
      <c r="I13" t="s">
        <v>155</v>
      </c>
      <c r="J13">
        <v>357753</v>
      </c>
      <c r="L13">
        <f t="shared" si="0"/>
        <v>6</v>
      </c>
      <c r="M13">
        <f t="shared" si="1"/>
        <v>2016</v>
      </c>
    </row>
    <row r="14" spans="1:17" x14ac:dyDescent="0.25">
      <c r="A14" t="s">
        <v>128</v>
      </c>
      <c r="B14" s="1">
        <v>42545</v>
      </c>
      <c r="C14">
        <v>3</v>
      </c>
      <c r="D14" t="s">
        <v>177</v>
      </c>
      <c r="F14">
        <v>43</v>
      </c>
      <c r="G14" t="s">
        <v>59</v>
      </c>
      <c r="H14" t="s">
        <v>86</v>
      </c>
      <c r="I14" t="s">
        <v>156</v>
      </c>
      <c r="J14">
        <v>528321</v>
      </c>
      <c r="L14">
        <f t="shared" si="0"/>
        <v>6</v>
      </c>
      <c r="M14">
        <f t="shared" si="1"/>
        <v>2016</v>
      </c>
    </row>
    <row r="15" spans="1:17" x14ac:dyDescent="0.25">
      <c r="A15" t="s">
        <v>129</v>
      </c>
      <c r="B15" s="1">
        <v>42545</v>
      </c>
      <c r="C15">
        <v>3</v>
      </c>
      <c r="D15" t="s">
        <v>179</v>
      </c>
      <c r="F15">
        <v>8</v>
      </c>
      <c r="G15" t="s">
        <v>59</v>
      </c>
      <c r="H15" t="s">
        <v>109</v>
      </c>
      <c r="I15" t="s">
        <v>157</v>
      </c>
      <c r="J15">
        <v>458752</v>
      </c>
      <c r="L15">
        <f t="shared" si="0"/>
        <v>6</v>
      </c>
      <c r="M15">
        <f t="shared" si="1"/>
        <v>2016</v>
      </c>
    </row>
    <row r="16" spans="1:17" x14ac:dyDescent="0.25">
      <c r="A16" t="s">
        <v>130</v>
      </c>
      <c r="B16" s="1">
        <v>42548</v>
      </c>
      <c r="C16">
        <v>18</v>
      </c>
      <c r="D16" t="s">
        <v>178</v>
      </c>
      <c r="F16">
        <v>15</v>
      </c>
      <c r="G16" t="s">
        <v>59</v>
      </c>
      <c r="H16" t="s">
        <v>94</v>
      </c>
      <c r="I16" t="s">
        <v>158</v>
      </c>
      <c r="J16">
        <v>584632</v>
      </c>
      <c r="L16">
        <f t="shared" si="0"/>
        <v>6</v>
      </c>
      <c r="M16">
        <f t="shared" si="1"/>
        <v>2016</v>
      </c>
    </row>
    <row r="17" spans="1:13" x14ac:dyDescent="0.25">
      <c r="A17" t="s">
        <v>118</v>
      </c>
      <c r="B17" s="1">
        <v>42917</v>
      </c>
      <c r="C17">
        <v>18</v>
      </c>
      <c r="D17" t="s">
        <v>178</v>
      </c>
      <c r="F17">
        <v>40</v>
      </c>
      <c r="G17" t="s">
        <v>59</v>
      </c>
      <c r="H17" t="s">
        <v>103</v>
      </c>
      <c r="I17" t="s">
        <v>159</v>
      </c>
      <c r="J17">
        <v>985463</v>
      </c>
      <c r="L17">
        <f t="shared" si="0"/>
        <v>7</v>
      </c>
      <c r="M17">
        <f t="shared" si="1"/>
        <v>2017</v>
      </c>
    </row>
    <row r="18" spans="1:13" x14ac:dyDescent="0.25">
      <c r="A18" t="s">
        <v>122</v>
      </c>
      <c r="B18" s="1">
        <v>42918</v>
      </c>
      <c r="C18">
        <v>6</v>
      </c>
      <c r="D18" t="s">
        <v>177</v>
      </c>
      <c r="F18">
        <v>12</v>
      </c>
      <c r="G18" t="s">
        <v>59</v>
      </c>
      <c r="H18" t="s">
        <v>102</v>
      </c>
      <c r="I18" t="s">
        <v>160</v>
      </c>
      <c r="J18">
        <v>963145</v>
      </c>
      <c r="L18">
        <f t="shared" si="0"/>
        <v>7</v>
      </c>
      <c r="M18">
        <f t="shared" si="1"/>
        <v>2017</v>
      </c>
    </row>
    <row r="19" spans="1:13" x14ac:dyDescent="0.25">
      <c r="A19" t="s">
        <v>123</v>
      </c>
      <c r="B19" s="1">
        <v>42950</v>
      </c>
      <c r="C19">
        <v>10</v>
      </c>
      <c r="D19" t="s">
        <v>177</v>
      </c>
      <c r="F19">
        <v>2</v>
      </c>
      <c r="G19" t="s">
        <v>59</v>
      </c>
      <c r="H19" t="s">
        <v>101</v>
      </c>
      <c r="I19" t="s">
        <v>161</v>
      </c>
      <c r="J19">
        <v>147536</v>
      </c>
      <c r="L19">
        <f t="shared" si="0"/>
        <v>8</v>
      </c>
      <c r="M19">
        <f t="shared" si="1"/>
        <v>2017</v>
      </c>
    </row>
    <row r="20" spans="1:13" x14ac:dyDescent="0.25">
      <c r="A20" t="s">
        <v>119</v>
      </c>
      <c r="B20" s="1">
        <v>42920</v>
      </c>
      <c r="C20">
        <v>10</v>
      </c>
      <c r="D20" t="s">
        <v>152</v>
      </c>
      <c r="F20">
        <v>63</v>
      </c>
      <c r="G20" t="s">
        <v>59</v>
      </c>
      <c r="H20" t="s">
        <v>100</v>
      </c>
      <c r="I20" t="s">
        <v>154</v>
      </c>
      <c r="J20">
        <v>125698</v>
      </c>
      <c r="L20">
        <f t="shared" si="0"/>
        <v>7</v>
      </c>
      <c r="M20">
        <f t="shared" si="1"/>
        <v>2017</v>
      </c>
    </row>
    <row r="21" spans="1:13" x14ac:dyDescent="0.25">
      <c r="A21" t="s">
        <v>120</v>
      </c>
      <c r="B21" s="1">
        <v>42921</v>
      </c>
      <c r="C21">
        <v>18</v>
      </c>
      <c r="D21" t="s">
        <v>180</v>
      </c>
      <c r="F21">
        <v>102</v>
      </c>
      <c r="G21" t="s">
        <v>59</v>
      </c>
      <c r="H21" t="s">
        <v>93</v>
      </c>
      <c r="I21" t="s">
        <v>162</v>
      </c>
      <c r="J21">
        <v>584563</v>
      </c>
      <c r="L21">
        <f t="shared" si="0"/>
        <v>7</v>
      </c>
      <c r="M21">
        <f t="shared" si="1"/>
        <v>2017</v>
      </c>
    </row>
    <row r="22" spans="1:13" x14ac:dyDescent="0.25">
      <c r="A22" t="s">
        <v>121</v>
      </c>
      <c r="B22" s="1">
        <v>42922</v>
      </c>
      <c r="C22">
        <v>18</v>
      </c>
      <c r="D22" t="s">
        <v>181</v>
      </c>
      <c r="F22">
        <v>8</v>
      </c>
      <c r="G22" t="s">
        <v>59</v>
      </c>
      <c r="H22" t="s">
        <v>92</v>
      </c>
      <c r="I22" t="s">
        <v>163</v>
      </c>
      <c r="J22">
        <v>354621</v>
      </c>
      <c r="L22">
        <f t="shared" si="0"/>
        <v>7</v>
      </c>
      <c r="M22">
        <f t="shared" si="1"/>
        <v>2017</v>
      </c>
    </row>
    <row r="23" spans="1:13" x14ac:dyDescent="0.25">
      <c r="A23" t="s">
        <v>124</v>
      </c>
      <c r="B23" s="1">
        <v>42893</v>
      </c>
      <c r="C23">
        <v>16</v>
      </c>
      <c r="D23" t="s">
        <v>181</v>
      </c>
      <c r="F23">
        <v>11</v>
      </c>
      <c r="G23" t="s">
        <v>59</v>
      </c>
      <c r="H23" t="s">
        <v>110</v>
      </c>
      <c r="I23" t="s">
        <v>164</v>
      </c>
      <c r="J23">
        <v>786687</v>
      </c>
      <c r="L23">
        <f t="shared" si="0"/>
        <v>6</v>
      </c>
      <c r="M23">
        <f t="shared" si="1"/>
        <v>2017</v>
      </c>
    </row>
    <row r="24" spans="1:13" x14ac:dyDescent="0.25">
      <c r="A24" t="s">
        <v>125</v>
      </c>
      <c r="B24" s="1">
        <v>42863</v>
      </c>
      <c r="C24">
        <v>16</v>
      </c>
      <c r="D24" t="s">
        <v>182</v>
      </c>
      <c r="F24">
        <v>90</v>
      </c>
      <c r="G24" t="s">
        <v>111</v>
      </c>
      <c r="H24" t="s">
        <v>85</v>
      </c>
      <c r="I24" t="s">
        <v>165</v>
      </c>
      <c r="J24">
        <v>789410</v>
      </c>
      <c r="L24">
        <f t="shared" si="0"/>
        <v>5</v>
      </c>
      <c r="M24">
        <f t="shared" si="1"/>
        <v>2017</v>
      </c>
    </row>
    <row r="25" spans="1:13" x14ac:dyDescent="0.25">
      <c r="A25" t="s">
        <v>126</v>
      </c>
      <c r="B25" s="1">
        <v>42775</v>
      </c>
      <c r="C25">
        <v>16</v>
      </c>
      <c r="D25" t="s">
        <v>183</v>
      </c>
      <c r="F25">
        <v>110</v>
      </c>
      <c r="G25" t="s">
        <v>111</v>
      </c>
      <c r="H25" t="s">
        <v>85</v>
      </c>
      <c r="I25" t="s">
        <v>166</v>
      </c>
      <c r="J25">
        <v>321103</v>
      </c>
      <c r="L25">
        <f t="shared" si="0"/>
        <v>2</v>
      </c>
      <c r="M25">
        <f t="shared" si="1"/>
        <v>2017</v>
      </c>
    </row>
    <row r="26" spans="1:13" x14ac:dyDescent="0.25">
      <c r="A26" t="s">
        <v>127</v>
      </c>
      <c r="B26" s="1">
        <v>42835</v>
      </c>
      <c r="C26">
        <v>16</v>
      </c>
      <c r="D26" t="s">
        <v>153</v>
      </c>
      <c r="F26">
        <v>7</v>
      </c>
      <c r="G26" t="s">
        <v>59</v>
      </c>
      <c r="H26" t="s">
        <v>104</v>
      </c>
      <c r="I26" t="s">
        <v>167</v>
      </c>
      <c r="J26">
        <v>953654</v>
      </c>
      <c r="L26">
        <f t="shared" si="0"/>
        <v>4</v>
      </c>
      <c r="M26">
        <f t="shared" si="1"/>
        <v>2017</v>
      </c>
    </row>
    <row r="27" spans="1:13" x14ac:dyDescent="0.25">
      <c r="A27" t="s">
        <v>128</v>
      </c>
      <c r="B27" s="1">
        <v>42927</v>
      </c>
      <c r="C27">
        <v>16</v>
      </c>
      <c r="D27" t="s">
        <v>184</v>
      </c>
      <c r="F27">
        <v>31</v>
      </c>
      <c r="G27" t="s">
        <v>111</v>
      </c>
      <c r="H27" t="s">
        <v>98</v>
      </c>
      <c r="I27" t="s">
        <v>168</v>
      </c>
      <c r="J27">
        <v>654236</v>
      </c>
      <c r="L27">
        <f t="shared" si="0"/>
        <v>7</v>
      </c>
      <c r="M27">
        <f t="shared" si="1"/>
        <v>2017</v>
      </c>
    </row>
    <row r="28" spans="1:13" x14ac:dyDescent="0.25">
      <c r="A28" t="s">
        <v>129</v>
      </c>
      <c r="B28" s="1">
        <v>42928</v>
      </c>
      <c r="C28">
        <v>16</v>
      </c>
      <c r="D28" t="s">
        <v>185</v>
      </c>
      <c r="F28">
        <v>135</v>
      </c>
      <c r="G28" t="s">
        <v>59</v>
      </c>
      <c r="H28" t="s">
        <v>91</v>
      </c>
      <c r="I28" t="s">
        <v>169</v>
      </c>
      <c r="J28">
        <v>975321</v>
      </c>
      <c r="L28">
        <f t="shared" si="0"/>
        <v>7</v>
      </c>
      <c r="M28">
        <f t="shared" si="1"/>
        <v>2017</v>
      </c>
    </row>
    <row r="29" spans="1:13" x14ac:dyDescent="0.25">
      <c r="B29" s="1"/>
      <c r="L29" s="3"/>
      <c r="M29" s="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Périodes</vt:lpstr>
      <vt:lpstr>Nombre</vt:lpstr>
      <vt:lpstr>Data_1</vt:lpstr>
      <vt:lpstr>Data_2</vt:lpstr>
      <vt:lpstr>Data_3</vt:lpstr>
      <vt:lpstr>Data_1!Zone_d_impression</vt:lpstr>
      <vt:lpstr>Data_2!Zone_d_impression</vt:lpstr>
      <vt:lpstr>Nombre!Zone_d_impression</vt:lpstr>
      <vt:lpstr>Périodes!Zone_d_impression</vt:lpstr>
    </vt:vector>
  </TitlesOfParts>
  <Company>Marie de Paris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Zizou</dc:creator>
  <cp:lastModifiedBy>GB</cp:lastModifiedBy>
  <cp:lastPrinted>2017-08-09T12:48:00Z</cp:lastPrinted>
  <dcterms:created xsi:type="dcterms:W3CDTF">2016-12-21T09:08:35Z</dcterms:created>
  <dcterms:modified xsi:type="dcterms:W3CDTF">2017-08-22T20:27:14Z</dcterms:modified>
</cp:coreProperties>
</file>