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3040" windowHeight="10065" tabRatio="500"/>
  </bookViews>
  <sheets>
    <sheet name="Sheet1" sheetId="1" r:id="rId1"/>
    <sheet name="Feuil1" sheetId="2" r:id="rId2"/>
  </sheets>
  <definedNames>
    <definedName name="PLAFOND">Sheet1!$K$7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9" i="1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</calcChain>
</file>

<file path=xl/sharedStrings.xml><?xml version="1.0" encoding="utf-8"?>
<sst xmlns="http://schemas.openxmlformats.org/spreadsheetml/2006/main" count="130" uniqueCount="106">
  <si>
    <t xml:space="preserve">Belgium </t>
  </si>
  <si>
    <t xml:space="preserve">€11 200 </t>
  </si>
  <si>
    <t xml:space="preserve">€25 000 </t>
  </si>
  <si>
    <t xml:space="preserve">Bulgaria </t>
  </si>
  <si>
    <t xml:space="preserve">BGN 20 000 </t>
  </si>
  <si>
    <t xml:space="preserve">€10 226 </t>
  </si>
  <si>
    <t xml:space="preserve">BGN 70 000 </t>
  </si>
  <si>
    <t xml:space="preserve">€35 791 </t>
  </si>
  <si>
    <t xml:space="preserve">BGN 50 000 </t>
  </si>
  <si>
    <t xml:space="preserve">€25 565 </t>
  </si>
  <si>
    <t xml:space="preserve">Croatia </t>
  </si>
  <si>
    <t xml:space="preserve">HRK 77 000 </t>
  </si>
  <si>
    <t xml:space="preserve">€10 332 </t>
  </si>
  <si>
    <t xml:space="preserve">HRK 270 000 </t>
  </si>
  <si>
    <t xml:space="preserve">HRK 230 000 </t>
  </si>
  <si>
    <t xml:space="preserve">€30 864 </t>
  </si>
  <si>
    <t xml:space="preserve">Czech Republic </t>
  </si>
  <si>
    <t xml:space="preserve">CZK 326 000 </t>
  </si>
  <si>
    <t xml:space="preserve">€12 064 </t>
  </si>
  <si>
    <t xml:space="preserve">CZK 1 140 000 </t>
  </si>
  <si>
    <t xml:space="preserve">€42 189 </t>
  </si>
  <si>
    <t xml:space="preserve">CZK 1 000 000 </t>
  </si>
  <si>
    <t xml:space="preserve">Denmark </t>
  </si>
  <si>
    <t xml:space="preserve">DKK 80 000 </t>
  </si>
  <si>
    <t xml:space="preserve">€10 762 </t>
  </si>
  <si>
    <t xml:space="preserve">DKK 280 000 </t>
  </si>
  <si>
    <t xml:space="preserve">€37 668 </t>
  </si>
  <si>
    <t xml:space="preserve">DKK 50 000 </t>
  </si>
  <si>
    <t xml:space="preserve">€6 726 </t>
  </si>
  <si>
    <t xml:space="preserve">Germany </t>
  </si>
  <si>
    <t xml:space="preserve">€12 500 </t>
  </si>
  <si>
    <t xml:space="preserve">€17 500 </t>
  </si>
  <si>
    <t xml:space="preserve">Estonia </t>
  </si>
  <si>
    <t xml:space="preserve">€10 000 </t>
  </si>
  <si>
    <t xml:space="preserve">€16 000 </t>
  </si>
  <si>
    <t xml:space="preserve">Ireland </t>
  </si>
  <si>
    <t xml:space="preserve">€41 000 </t>
  </si>
  <si>
    <t xml:space="preserve">€75 000 or €37 500 </t>
  </si>
  <si>
    <t xml:space="preserve">Greece </t>
  </si>
  <si>
    <t xml:space="preserve">Spain </t>
  </si>
  <si>
    <t xml:space="preserve">None </t>
  </si>
  <si>
    <t xml:space="preserve">France </t>
  </si>
  <si>
    <t xml:space="preserve">€82 800 or €42 900 or €33 100 </t>
  </si>
  <si>
    <t xml:space="preserve">Italy </t>
  </si>
  <si>
    <t xml:space="preserve">Cyprus </t>
  </si>
  <si>
    <t xml:space="preserve">€10 251,61 </t>
  </si>
  <si>
    <t xml:space="preserve">€15 600 </t>
  </si>
  <si>
    <t xml:space="preserve">Latvia </t>
  </si>
  <si>
    <t xml:space="preserve">€50 000 </t>
  </si>
  <si>
    <t xml:space="preserve">Lithuania </t>
  </si>
  <si>
    <t xml:space="preserve">€14 000 </t>
  </si>
  <si>
    <t xml:space="preserve">€45 000 </t>
  </si>
  <si>
    <t xml:space="preserve">Luxembourg </t>
  </si>
  <si>
    <t xml:space="preserve">€30 000 </t>
  </si>
  <si>
    <t xml:space="preserve">Hungary </t>
  </si>
  <si>
    <t xml:space="preserve">HUF 8 000 000 </t>
  </si>
  <si>
    <t xml:space="preserve">€26 067 </t>
  </si>
  <si>
    <t xml:space="preserve">Malta </t>
  </si>
  <si>
    <t xml:space="preserve">€35 000 or €24 000 or €14 000 </t>
  </si>
  <si>
    <t xml:space="preserve">Netherlands </t>
  </si>
  <si>
    <t xml:space="preserve">Austria </t>
  </si>
  <si>
    <t xml:space="preserve">€11 000 </t>
  </si>
  <si>
    <t xml:space="preserve">Poland </t>
  </si>
  <si>
    <t xml:space="preserve">PLN 50 000 </t>
  </si>
  <si>
    <t xml:space="preserve">€11 610 </t>
  </si>
  <si>
    <t xml:space="preserve">PLN 160 000 </t>
  </si>
  <si>
    <t xml:space="preserve">PLN 200 000 </t>
  </si>
  <si>
    <t xml:space="preserve">€46 442 </t>
  </si>
  <si>
    <t xml:space="preserve">Member State </t>
  </si>
  <si>
    <t xml:space="preserve">National currency </t>
  </si>
  <si>
    <t xml:space="preserve">Portugal </t>
  </si>
  <si>
    <t xml:space="preserve">€10 000 or €12 500 </t>
  </si>
  <si>
    <t xml:space="preserve">RON 34 000 </t>
  </si>
  <si>
    <t xml:space="preserve">€7 530 </t>
  </si>
  <si>
    <t xml:space="preserve">RON 118 000 </t>
  </si>
  <si>
    <t xml:space="preserve">RON 220 000 </t>
  </si>
  <si>
    <t xml:space="preserve">€48 725 </t>
  </si>
  <si>
    <t xml:space="preserve">Slovenia </t>
  </si>
  <si>
    <t xml:space="preserve">Slovakia </t>
  </si>
  <si>
    <t xml:space="preserve">€13 941.45 </t>
  </si>
  <si>
    <t xml:space="preserve">€49 790 </t>
  </si>
  <si>
    <t xml:space="preserve">Finland </t>
  </si>
  <si>
    <t xml:space="preserve">Sweden </t>
  </si>
  <si>
    <t xml:space="preserve">SEK 90 000 </t>
  </si>
  <si>
    <t xml:space="preserve">€9 505 </t>
  </si>
  <si>
    <t xml:space="preserve">SEK 320 000 </t>
  </si>
  <si>
    <t xml:space="preserve">SEK 30 000 </t>
  </si>
  <si>
    <t xml:space="preserve">€3 168 </t>
  </si>
  <si>
    <t xml:space="preserve">United Kingdom </t>
  </si>
  <si>
    <t xml:space="preserve">GBP 83 000 </t>
  </si>
  <si>
    <t xml:space="preserve">€97 808 </t>
  </si>
  <si>
    <t xml:space="preserve">GBP 70 000 </t>
  </si>
  <si>
    <t>T.V.A</t>
  </si>
  <si>
    <r>
      <t>Threshold for application of the special scheme for acquisitions by taxable persons not entitled to deduct input tax and by non-taxable legal persons</t>
    </r>
    <r>
      <rPr>
        <sz val="6"/>
        <color theme="1"/>
        <rFont val="Helvetica"/>
      </rPr>
      <t xml:space="preserve">1 </t>
    </r>
  </si>
  <si>
    <r>
      <t>Threshold for application of the special scheme for distance selling</t>
    </r>
    <r>
      <rPr>
        <sz val="6"/>
        <color theme="1"/>
        <rFont val="Helvetica"/>
      </rPr>
      <t xml:space="preserve">2 </t>
    </r>
  </si>
  <si>
    <r>
      <t>Euro equivalent</t>
    </r>
    <r>
      <rPr>
        <sz val="6"/>
        <color theme="1"/>
        <rFont val="Helvetica"/>
      </rPr>
      <t xml:space="preserve">4 </t>
    </r>
  </si>
  <si>
    <r>
      <t>Romania</t>
    </r>
    <r>
      <rPr>
        <sz val="6"/>
        <color theme="1"/>
        <rFont val="Helvetica"/>
      </rPr>
      <t xml:space="preserve">6 </t>
    </r>
  </si>
  <si>
    <t>Chiffre D'affaire Actuel dans le pays de l'acheteur</t>
  </si>
  <si>
    <t xml:space="preserve">€25 000 or €30 000 or €40 000 or €45 000 or €50 000 </t>
  </si>
  <si>
    <t>TVA à PAYER en fonction du C.A.</t>
  </si>
  <si>
    <t xml:space="preserve">Exemption for small enterprises3 </t>
  </si>
  <si>
    <t>Formule T.V.A. Luxembourg &amp; Europe via eShop</t>
  </si>
  <si>
    <r>
      <t>€10 000</t>
    </r>
    <r>
      <rPr>
        <sz val="6"/>
        <color theme="0"/>
        <rFont val="Helvetica"/>
      </rPr>
      <t xml:space="preserve">5 </t>
    </r>
  </si>
  <si>
    <t>Exemple de chiffre d'affaires dans un pays</t>
  </si>
  <si>
    <t>TVA du pays du vendeur</t>
  </si>
  <si>
    <t>PLAFOND</t>
  </si>
</sst>
</file>

<file path=xl/styles.xml><?xml version="1.0" encoding="utf-8"?>
<styleSheet xmlns="http://schemas.openxmlformats.org/spreadsheetml/2006/main">
  <numFmts count="4">
    <numFmt numFmtId="164" formatCode="#,##0\ &quot;€&quot;_);[Red]\(#,##0\ &quot;€&quot;\)"/>
    <numFmt numFmtId="165" formatCode="_ * #,##0.00_)\ &quot;€&quot;_ ;_ * \(#,##0.00\)\ &quot;€&quot;_ ;_ * &quot;-&quot;??_)\ &quot;€&quot;_ ;_ @_ "/>
    <numFmt numFmtId="166" formatCode="[$€-2]\ #,##0;[Red]\-[$€-2]\ #,##0"/>
    <numFmt numFmtId="167" formatCode="_ * #,##0_)\ &quot;€&quot;_ ;_ * \(#,##0\)\ &quot;€&quot;_ ;_ * &quot;-&quot;??_)\ &quot;€&quot;_ ;_ @_ 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Helvetica"/>
    </font>
    <font>
      <sz val="10"/>
      <color theme="1"/>
      <name val="Helvetica"/>
    </font>
    <font>
      <sz val="6"/>
      <color theme="1"/>
      <name val="Helvetica"/>
    </font>
    <font>
      <sz val="12"/>
      <color theme="1"/>
      <name val="Helvetica"/>
    </font>
    <font>
      <sz val="18"/>
      <color rgb="FF000000"/>
      <name val="Helvetica"/>
    </font>
    <font>
      <sz val="14"/>
      <color rgb="FF000000"/>
      <name val="Helvetica"/>
    </font>
    <font>
      <b/>
      <sz val="12"/>
      <color theme="1"/>
      <name val="Helvetica"/>
    </font>
    <font>
      <b/>
      <sz val="24"/>
      <color rgb="FFFF0000"/>
      <name val="Helvetica"/>
    </font>
    <font>
      <b/>
      <sz val="18"/>
      <color theme="1"/>
      <name val="Helvetica"/>
    </font>
    <font>
      <b/>
      <sz val="14"/>
      <color theme="1"/>
      <name val="Calibri"/>
      <family val="2"/>
      <scheme val="minor"/>
    </font>
    <font>
      <sz val="14"/>
      <color theme="1"/>
      <name val="Helvetica"/>
    </font>
    <font>
      <sz val="10"/>
      <color rgb="FFFF0000"/>
      <name val="Helvetica"/>
    </font>
    <font>
      <sz val="10"/>
      <color theme="0"/>
      <name val="Helvetica"/>
    </font>
    <font>
      <sz val="12"/>
      <color theme="0"/>
      <name val="Helvetica"/>
    </font>
    <font>
      <sz val="6"/>
      <color theme="0"/>
      <name val="Helvetica"/>
    </font>
    <font>
      <sz val="22"/>
      <color theme="1"/>
      <name val="Calibri"/>
      <family val="2"/>
      <scheme val="minor"/>
    </font>
    <font>
      <b/>
      <sz val="24"/>
      <color theme="1"/>
      <name val="Helvetica"/>
    </font>
  </fonts>
  <fills count="1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C1BA93"/>
        <bgColor indexed="64"/>
      </patternFill>
    </fill>
    <fill>
      <patternFill patternType="solid">
        <fgColor rgb="FFEDEAE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F0F0C"/>
      </bottom>
      <diagonal/>
    </border>
    <border>
      <left/>
      <right style="thin">
        <color rgb="FF000000"/>
      </right>
      <top/>
      <bottom style="thin">
        <color rgb="FF0F0F0C"/>
      </bottom>
      <diagonal/>
    </border>
    <border>
      <left style="thin">
        <color rgb="FF000000"/>
      </left>
      <right style="thin">
        <color rgb="FF000000"/>
      </right>
      <top style="thin">
        <color rgb="FF0F0F0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F0F0F"/>
      </bottom>
      <diagonal/>
    </border>
    <border>
      <left style="medium">
        <color auto="1"/>
      </left>
      <right style="thin">
        <color rgb="FF000000"/>
      </right>
      <top style="thin">
        <color rgb="FF0F0F0F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rgb="FF0F0F0C"/>
      </bottom>
      <diagonal/>
    </border>
    <border>
      <left style="thin">
        <color rgb="FF000000"/>
      </left>
      <right/>
      <top style="thin">
        <color rgb="FF0F0F0C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7">
    <xf numFmtId="0" fontId="0" fillId="0" borderId="0" xfId="0"/>
    <xf numFmtId="0" fontId="8" fillId="0" borderId="0" xfId="0" applyFont="1"/>
    <xf numFmtId="2" fontId="0" fillId="0" borderId="0" xfId="0" applyNumberFormat="1"/>
    <xf numFmtId="0" fontId="5" fillId="0" borderId="26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7" fontId="10" fillId="7" borderId="27" xfId="1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9" fontId="9" fillId="11" borderId="13" xfId="2" applyFont="1" applyFill="1" applyBorder="1" applyAlignment="1">
      <alignment horizontal="center" vertical="center" wrapText="1"/>
    </xf>
    <xf numFmtId="9" fontId="12" fillId="5" borderId="27" xfId="2" applyFont="1" applyFill="1" applyBorder="1" applyAlignment="1">
      <alignment horizontal="center" vertical="center" wrapText="1"/>
    </xf>
    <xf numFmtId="9" fontId="9" fillId="11" borderId="27" xfId="2" applyFont="1" applyFill="1" applyBorder="1" applyAlignment="1">
      <alignment horizontal="center" vertical="center" wrapText="1"/>
    </xf>
    <xf numFmtId="9" fontId="9" fillId="11" borderId="25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166" fontId="11" fillId="12" borderId="13" xfId="0" applyNumberFormat="1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64" fontId="11" fillId="12" borderId="30" xfId="1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165" fontId="10" fillId="7" borderId="25" xfId="1" applyFont="1" applyFill="1" applyBorder="1" applyAlignment="1">
      <alignment horizontal="center" vertical="center" wrapText="1"/>
    </xf>
    <xf numFmtId="165" fontId="10" fillId="9" borderId="25" xfId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65" fontId="10" fillId="7" borderId="13" xfId="1" applyFont="1" applyFill="1" applyBorder="1" applyAlignment="1">
      <alignment horizontal="center" vertical="center" wrapText="1"/>
    </xf>
    <xf numFmtId="166" fontId="17" fillId="0" borderId="29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64" fontId="11" fillId="12" borderId="13" xfId="1" applyNumberFormat="1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67" fontId="10" fillId="7" borderId="13" xfId="1" applyNumberFormat="1" applyFont="1" applyFill="1" applyBorder="1" applyAlignment="1">
      <alignment horizontal="center" vertical="center" wrapText="1"/>
    </xf>
    <xf numFmtId="167" fontId="11" fillId="12" borderId="13" xfId="1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167" fontId="11" fillId="12" borderId="27" xfId="1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167" fontId="11" fillId="5" borderId="13" xfId="1" applyNumberFormat="1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6" fillId="4" borderId="32" xfId="0" applyFont="1" applyFill="1" applyBorder="1" applyAlignment="1">
      <alignment vertical="center" wrapText="1"/>
    </xf>
    <xf numFmtId="0" fontId="6" fillId="4" borderId="33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15" fillId="3" borderId="20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3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7" borderId="0" xfId="0" applyFill="1"/>
  </cellXfs>
  <cellStyles count="31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43"/>
  <sheetViews>
    <sheetView tabSelected="1" zoomScale="70" zoomScaleNormal="70" zoomScalePageLayoutView="75" workbookViewId="0">
      <selection activeCell="L12" sqref="L12"/>
    </sheetView>
  </sheetViews>
  <sheetFormatPr baseColWidth="10" defaultRowHeight="15.75"/>
  <cols>
    <col min="1" max="1" width="16.75" customWidth="1"/>
    <col min="2" max="2" width="5.25" customWidth="1"/>
    <col min="3" max="3" width="18" customWidth="1"/>
    <col min="5" max="5" width="20.5" customWidth="1"/>
    <col min="6" max="6" width="14.75" bestFit="1" customWidth="1"/>
    <col min="7" max="7" width="24.75" customWidth="1"/>
    <col min="9" max="9" width="26.25" customWidth="1"/>
    <col min="10" max="10" width="21.5" customWidth="1"/>
    <col min="11" max="11" width="28.25" customWidth="1"/>
    <col min="12" max="12" width="36.25" customWidth="1"/>
    <col min="13" max="13" width="10.75" customWidth="1"/>
  </cols>
  <sheetData>
    <row r="1" spans="2:19" ht="16.5" thickBot="1"/>
    <row r="2" spans="2:19">
      <c r="C2" s="7"/>
      <c r="D2" s="7"/>
      <c r="E2" s="7"/>
      <c r="F2" s="7"/>
      <c r="H2" s="77" t="s">
        <v>101</v>
      </c>
      <c r="I2" s="78"/>
      <c r="J2" s="78"/>
      <c r="K2" s="78"/>
      <c r="L2" s="78"/>
      <c r="M2" s="78"/>
      <c r="N2" s="78"/>
      <c r="O2" s="79"/>
    </row>
    <row r="3" spans="2:19">
      <c r="C3" s="7"/>
      <c r="D3" s="7"/>
      <c r="E3" s="7"/>
      <c r="F3" s="7"/>
      <c r="H3" s="80"/>
      <c r="I3" s="81"/>
      <c r="J3" s="81"/>
      <c r="K3" s="81"/>
      <c r="L3" s="81"/>
      <c r="M3" s="81"/>
      <c r="N3" s="81"/>
      <c r="O3" s="82"/>
    </row>
    <row r="4" spans="2:19">
      <c r="H4" s="80"/>
      <c r="I4" s="81"/>
      <c r="J4" s="81"/>
      <c r="K4" s="81"/>
      <c r="L4" s="81"/>
      <c r="M4" s="81"/>
      <c r="N4" s="81"/>
      <c r="O4" s="82"/>
    </row>
    <row r="5" spans="2:19" ht="16.5" thickBot="1">
      <c r="H5" s="83"/>
      <c r="I5" s="84"/>
      <c r="J5" s="84"/>
      <c r="K5" s="84"/>
      <c r="L5" s="84"/>
      <c r="M5" s="84"/>
      <c r="N5" s="84"/>
      <c r="O5" s="85"/>
    </row>
    <row r="7" spans="2:19" ht="18.75" thickBot="1">
      <c r="J7" s="86" t="s">
        <v>105</v>
      </c>
      <c r="K7" s="29">
        <v>34999.99</v>
      </c>
      <c r="L7" t="s">
        <v>104</v>
      </c>
    </row>
    <row r="8" spans="2:19" ht="91.9" customHeight="1" thickBot="1">
      <c r="B8" s="72"/>
      <c r="C8" s="62" t="s">
        <v>68</v>
      </c>
      <c r="D8" s="64" t="s">
        <v>93</v>
      </c>
      <c r="E8" s="65"/>
      <c r="F8" s="64" t="s">
        <v>94</v>
      </c>
      <c r="G8" s="65"/>
      <c r="H8" s="68" t="s">
        <v>100</v>
      </c>
      <c r="I8" s="69"/>
      <c r="J8" s="1"/>
      <c r="K8" s="17" t="s">
        <v>103</v>
      </c>
      <c r="L8" s="46" t="s">
        <v>41</v>
      </c>
      <c r="M8" s="5"/>
      <c r="N8" s="5"/>
      <c r="O8" s="5"/>
      <c r="P8" s="5"/>
      <c r="Q8" s="5"/>
      <c r="R8" s="5"/>
      <c r="S8" s="5"/>
    </row>
    <row r="9" spans="2:19" ht="1.1499999999999999" customHeight="1">
      <c r="B9" s="72"/>
      <c r="C9" s="63"/>
      <c r="D9" s="66"/>
      <c r="E9" s="67"/>
      <c r="F9" s="66"/>
      <c r="G9" s="67"/>
      <c r="H9" s="70"/>
      <c r="I9" s="71"/>
      <c r="J9" s="53" t="s">
        <v>92</v>
      </c>
      <c r="K9" s="47" t="s">
        <v>97</v>
      </c>
      <c r="L9" s="50" t="s">
        <v>99</v>
      </c>
    </row>
    <row r="10" spans="2:19" ht="15" customHeight="1">
      <c r="B10" s="72"/>
      <c r="C10" s="73"/>
      <c r="D10" s="75" t="s">
        <v>69</v>
      </c>
      <c r="E10" s="75" t="s">
        <v>95</v>
      </c>
      <c r="F10" s="75" t="s">
        <v>69</v>
      </c>
      <c r="G10" s="75" t="s">
        <v>95</v>
      </c>
      <c r="H10" s="75" t="s">
        <v>69</v>
      </c>
      <c r="I10" s="60" t="s">
        <v>95</v>
      </c>
      <c r="J10" s="54"/>
      <c r="K10" s="48"/>
      <c r="L10" s="51"/>
    </row>
    <row r="11" spans="2:19" ht="46.9" customHeight="1" thickBot="1">
      <c r="B11" s="72"/>
      <c r="C11" s="74"/>
      <c r="D11" s="76"/>
      <c r="E11" s="76"/>
      <c r="F11" s="76"/>
      <c r="G11" s="76"/>
      <c r="H11" s="76"/>
      <c r="I11" s="61"/>
      <c r="J11" s="55"/>
      <c r="K11" s="49"/>
      <c r="L11" s="52"/>
    </row>
    <row r="12" spans="2:19" s="26" customFormat="1" ht="57" customHeight="1">
      <c r="B12" s="12">
        <v>1</v>
      </c>
      <c r="C12" s="18" t="s">
        <v>0</v>
      </c>
      <c r="D12" s="19" t="s">
        <v>1</v>
      </c>
      <c r="E12" s="20"/>
      <c r="F12" s="21">
        <v>35000</v>
      </c>
      <c r="G12" s="21">
        <v>35000</v>
      </c>
      <c r="H12" s="19" t="s">
        <v>2</v>
      </c>
      <c r="I12" s="22"/>
      <c r="J12" s="11">
        <v>0.21</v>
      </c>
      <c r="K12" s="23">
        <v>36000</v>
      </c>
      <c r="L12" s="24">
        <f>IF(K12&lt;=PLAFOND,K12*VLOOKUP($L$8,$C$12:$J100,8,FALSE),PLAFOND*VLOOKUP($L$8,$C$12:$J100,8,FALSE)+(K12-PLAFOND)*J12)</f>
        <v>7210.0001000000002</v>
      </c>
      <c r="M12" s="25"/>
      <c r="N12" s="25"/>
      <c r="O12" s="25"/>
    </row>
    <row r="13" spans="2:19" s="26" customFormat="1" ht="57" customHeight="1">
      <c r="B13" s="13">
        <v>2</v>
      </c>
      <c r="C13" s="27" t="s">
        <v>3</v>
      </c>
      <c r="D13" s="28" t="s">
        <v>4</v>
      </c>
      <c r="E13" s="28" t="s">
        <v>5</v>
      </c>
      <c r="F13" s="27" t="s">
        <v>6</v>
      </c>
      <c r="G13" s="14" t="s">
        <v>7</v>
      </c>
      <c r="H13" s="28" t="s">
        <v>8</v>
      </c>
      <c r="I13" s="16" t="s">
        <v>9</v>
      </c>
      <c r="J13" s="8">
        <v>0.2</v>
      </c>
      <c r="K13" s="29">
        <v>23020</v>
      </c>
      <c r="L13" s="24">
        <f>IF(K13&lt;=PLAFOND,K13*VLOOKUP($L$8,$C$12:$J101,8,FALSE),PLAFOND*VLOOKUP($L$8,$C$12:$J101,8,FALSE)+(K13-PLAFOND)*J13)</f>
        <v>4604</v>
      </c>
      <c r="M13" s="25"/>
      <c r="N13" s="25"/>
      <c r="O13" s="25"/>
    </row>
    <row r="14" spans="2:19" s="26" customFormat="1" ht="57" customHeight="1">
      <c r="B14" s="13">
        <v>3</v>
      </c>
      <c r="C14" s="27" t="s">
        <v>10</v>
      </c>
      <c r="D14" s="28" t="s">
        <v>11</v>
      </c>
      <c r="E14" s="28" t="s">
        <v>12</v>
      </c>
      <c r="F14" s="27" t="s">
        <v>13</v>
      </c>
      <c r="G14" s="15">
        <v>36231</v>
      </c>
      <c r="H14" s="28" t="s">
        <v>14</v>
      </c>
      <c r="I14" s="16" t="s">
        <v>15</v>
      </c>
      <c r="J14" s="8">
        <v>0.25</v>
      </c>
      <c r="K14" s="29">
        <v>36000</v>
      </c>
      <c r="L14" s="24">
        <f>IF(K14&lt;=PLAFOND,K14*VLOOKUP($L$8,$C$12:$J102,8,FALSE),PLAFOND*VLOOKUP($L$8,$C$12:$J102,8,FALSE)+(K14-PLAFOND)*J14)</f>
        <v>7250.0005000000001</v>
      </c>
      <c r="M14" s="25"/>
      <c r="N14" s="25"/>
      <c r="O14" s="25"/>
    </row>
    <row r="15" spans="2:19" s="26" customFormat="1" ht="57" customHeight="1">
      <c r="B15" s="13">
        <v>4</v>
      </c>
      <c r="C15" s="27" t="s">
        <v>16</v>
      </c>
      <c r="D15" s="28" t="s">
        <v>17</v>
      </c>
      <c r="E15" s="28" t="s">
        <v>18</v>
      </c>
      <c r="F15" s="27" t="s">
        <v>19</v>
      </c>
      <c r="G15" s="14" t="s">
        <v>20</v>
      </c>
      <c r="H15" s="28" t="s">
        <v>21</v>
      </c>
      <c r="I15" s="30">
        <v>37008</v>
      </c>
      <c r="J15" s="8">
        <v>0.21</v>
      </c>
      <c r="K15" s="29">
        <v>43000</v>
      </c>
      <c r="L15" s="24">
        <f>IF(K15&lt;=PLAFOND,K15*VLOOKUP($L$8,$C$12:$J103,8,FALSE),PLAFOND*VLOOKUP($L$8,$C$12:$J103,8,FALSE)+(K15-PLAFOND)*J15)</f>
        <v>8680.0000999999993</v>
      </c>
      <c r="M15" s="25"/>
      <c r="N15" s="25"/>
      <c r="O15" s="25"/>
    </row>
    <row r="16" spans="2:19" s="26" customFormat="1" ht="57" customHeight="1">
      <c r="B16" s="13">
        <v>5</v>
      </c>
      <c r="C16" s="27" t="s">
        <v>22</v>
      </c>
      <c r="D16" s="28" t="s">
        <v>23</v>
      </c>
      <c r="E16" s="28" t="s">
        <v>24</v>
      </c>
      <c r="F16" s="27" t="s">
        <v>25</v>
      </c>
      <c r="G16" s="14" t="s">
        <v>26</v>
      </c>
      <c r="H16" s="28" t="s">
        <v>27</v>
      </c>
      <c r="I16" s="16" t="s">
        <v>28</v>
      </c>
      <c r="J16" s="8">
        <v>0.25</v>
      </c>
      <c r="K16" s="29">
        <v>36232</v>
      </c>
      <c r="L16" s="24">
        <f>IF(K16&lt;=PLAFOND,K16*VLOOKUP($L$8,$C$12:$J104,8,FALSE),PLAFOND*VLOOKUP($L$8,$C$12:$J104,8,FALSE)+(K16-PLAFOND)*J16)</f>
        <v>7308.0005000000001</v>
      </c>
      <c r="M16" s="25"/>
      <c r="N16" s="25"/>
      <c r="O16" s="25"/>
    </row>
    <row r="17" spans="2:15" s="26" customFormat="1" ht="57" customHeight="1">
      <c r="B17" s="13">
        <v>6</v>
      </c>
      <c r="C17" s="27" t="s">
        <v>29</v>
      </c>
      <c r="D17" s="28" t="s">
        <v>30</v>
      </c>
      <c r="E17" s="31"/>
      <c r="F17" s="32">
        <v>100000</v>
      </c>
      <c r="G17" s="32">
        <v>100000</v>
      </c>
      <c r="H17" s="28" t="s">
        <v>31</v>
      </c>
      <c r="I17" s="33"/>
      <c r="J17" s="8">
        <v>0.19</v>
      </c>
      <c r="K17" s="34">
        <v>100000</v>
      </c>
      <c r="L17" s="24">
        <f>IF(K17&lt;=PLAFOND,K17*VLOOKUP($L$8,$C$12:$J105,8,FALSE),PLAFOND*VLOOKUP($L$8,$C$12:$J105,8,FALSE)+(K17-PLAFOND)*J17)</f>
        <v>19349.999900000003</v>
      </c>
      <c r="M17" s="25"/>
      <c r="N17" s="25"/>
      <c r="O17" s="25"/>
    </row>
    <row r="18" spans="2:15" s="26" customFormat="1" ht="57" customHeight="1">
      <c r="B18" s="13">
        <v>7</v>
      </c>
      <c r="C18" s="27" t="s">
        <v>32</v>
      </c>
      <c r="D18" s="28" t="s">
        <v>33</v>
      </c>
      <c r="E18" s="31"/>
      <c r="F18" s="35">
        <v>35000</v>
      </c>
      <c r="G18" s="35">
        <v>35000</v>
      </c>
      <c r="H18" s="28" t="s">
        <v>34</v>
      </c>
      <c r="I18" s="33"/>
      <c r="J18" s="8">
        <v>0.2</v>
      </c>
      <c r="K18" s="34">
        <v>36000</v>
      </c>
      <c r="L18" s="24">
        <f>IF(K18&lt;=PLAFOND,K18*VLOOKUP($L$8,$C$12:$J106,8,FALSE),PLAFOND*VLOOKUP($L$8,$C$12:$J106,8,FALSE)+(K18-PLAFOND)*J18)</f>
        <v>7200</v>
      </c>
      <c r="M18" s="25"/>
      <c r="N18" s="25"/>
      <c r="O18" s="25"/>
    </row>
    <row r="19" spans="2:15" s="26" customFormat="1" ht="57" customHeight="1">
      <c r="B19" s="13">
        <v>8</v>
      </c>
      <c r="C19" s="27" t="s">
        <v>35</v>
      </c>
      <c r="D19" s="28" t="s">
        <v>36</v>
      </c>
      <c r="E19" s="31"/>
      <c r="F19" s="35">
        <v>35000</v>
      </c>
      <c r="G19" s="35">
        <v>35000</v>
      </c>
      <c r="H19" s="58" t="s">
        <v>37</v>
      </c>
      <c r="I19" s="59"/>
      <c r="J19" s="8">
        <v>0.23</v>
      </c>
      <c r="K19" s="34">
        <v>33000</v>
      </c>
      <c r="L19" s="24">
        <f>IF(K19&lt;=PLAFOND,K19*VLOOKUP($L$8,$C$12:$J107,8,FALSE),PLAFOND*VLOOKUP($L$8,$C$12:$J107,8,FALSE)+(K19-PLAFOND)*J19)</f>
        <v>6600</v>
      </c>
      <c r="M19" s="25"/>
      <c r="N19" s="25"/>
      <c r="O19" s="25"/>
    </row>
    <row r="20" spans="2:15" s="26" customFormat="1" ht="57" customHeight="1">
      <c r="B20" s="13">
        <v>9</v>
      </c>
      <c r="C20" s="27" t="s">
        <v>38</v>
      </c>
      <c r="D20" s="28" t="s">
        <v>33</v>
      </c>
      <c r="E20" s="31"/>
      <c r="F20" s="35">
        <v>35000</v>
      </c>
      <c r="G20" s="35">
        <v>35000</v>
      </c>
      <c r="H20" s="28" t="s">
        <v>33</v>
      </c>
      <c r="I20" s="33"/>
      <c r="J20" s="8">
        <v>0.23</v>
      </c>
      <c r="K20" s="34">
        <v>37000</v>
      </c>
      <c r="L20" s="24">
        <f>IF(K20&lt;=PLAFOND,K20*VLOOKUP($L$8,$C$12:$J108,8,FALSE),PLAFOND*VLOOKUP($L$8,$C$12:$J108,8,FALSE)+(K20-PLAFOND)*J20)</f>
        <v>7460.0002999999997</v>
      </c>
      <c r="M20" s="25"/>
      <c r="N20" s="25"/>
      <c r="O20" s="25"/>
    </row>
    <row r="21" spans="2:15" s="26" customFormat="1" ht="57" customHeight="1">
      <c r="B21" s="13">
        <v>10</v>
      </c>
      <c r="C21" s="27" t="s">
        <v>39</v>
      </c>
      <c r="D21" s="28" t="s">
        <v>33</v>
      </c>
      <c r="E21" s="31"/>
      <c r="F21" s="35">
        <v>35000</v>
      </c>
      <c r="G21" s="35">
        <v>35000</v>
      </c>
      <c r="H21" s="28" t="s">
        <v>40</v>
      </c>
      <c r="I21" s="33"/>
      <c r="J21" s="8">
        <v>0.21</v>
      </c>
      <c r="K21" s="34">
        <v>34999</v>
      </c>
      <c r="L21" s="24">
        <f>IF(K21&lt;=PLAFOND,K21*VLOOKUP($L$8,$C$12:$J109,8,FALSE),PLAFOND*VLOOKUP($L$8,$C$12:$J109,8,FALSE)+(K21-PLAFOND)*J21)</f>
        <v>6999.8</v>
      </c>
      <c r="M21" s="25"/>
      <c r="N21" s="25"/>
      <c r="O21" s="25"/>
    </row>
    <row r="22" spans="2:15" s="26" customFormat="1" ht="57" customHeight="1">
      <c r="B22" s="3">
        <v>11</v>
      </c>
      <c r="C22" s="36" t="s">
        <v>41</v>
      </c>
      <c r="D22" s="37" t="s">
        <v>33</v>
      </c>
      <c r="E22" s="38"/>
      <c r="F22" s="39">
        <v>35000</v>
      </c>
      <c r="G22" s="39">
        <v>35000</v>
      </c>
      <c r="H22" s="56" t="s">
        <v>42</v>
      </c>
      <c r="I22" s="57"/>
      <c r="J22" s="10">
        <v>0.2</v>
      </c>
      <c r="K22" s="6">
        <v>40000</v>
      </c>
      <c r="L22" s="24">
        <f>IF(K22&lt;=PLAFOND,K22*VLOOKUP($L$8,$C$12:$J110,8,FALSE),PLAFOND*VLOOKUP($L$8,$C$12:$J110,8,FALSE)+(K22-PLAFOND)*J22)</f>
        <v>8000</v>
      </c>
      <c r="M22" s="4"/>
      <c r="N22" s="4"/>
      <c r="O22" s="4"/>
    </row>
    <row r="23" spans="2:15" s="26" customFormat="1" ht="57" customHeight="1">
      <c r="B23" s="3">
        <v>12</v>
      </c>
      <c r="C23" s="36" t="s">
        <v>43</v>
      </c>
      <c r="D23" s="37" t="s">
        <v>33</v>
      </c>
      <c r="E23" s="38"/>
      <c r="F23" s="39">
        <v>35000</v>
      </c>
      <c r="G23" s="39">
        <v>35000</v>
      </c>
      <c r="H23" s="56" t="s">
        <v>98</v>
      </c>
      <c r="I23" s="57"/>
      <c r="J23" s="10">
        <v>0.22</v>
      </c>
      <c r="K23" s="6">
        <v>20000</v>
      </c>
      <c r="L23" s="24">
        <f>IF(K23&lt;=PLAFOND,K23*VLOOKUP($L$8,$C$12:$J111,8,FALSE),PLAFOND*VLOOKUP($L$8,$C$12:$J111,8,FALSE)+(K23-PLAFOND)*J23)</f>
        <v>4000</v>
      </c>
      <c r="M23" s="4"/>
      <c r="N23" s="4"/>
      <c r="O23" s="4"/>
    </row>
    <row r="24" spans="2:15" s="26" customFormat="1" ht="57" customHeight="1">
      <c r="B24" s="3">
        <v>13</v>
      </c>
      <c r="C24" s="36" t="s">
        <v>44</v>
      </c>
      <c r="D24" s="37" t="s">
        <v>45</v>
      </c>
      <c r="E24" s="38"/>
      <c r="F24" s="39">
        <v>35000</v>
      </c>
      <c r="G24" s="39">
        <v>35000</v>
      </c>
      <c r="H24" s="37" t="s">
        <v>46</v>
      </c>
      <c r="I24" s="38"/>
      <c r="J24" s="10">
        <v>0.19</v>
      </c>
      <c r="K24" s="6">
        <v>38000</v>
      </c>
      <c r="L24" s="24">
        <f>IF(K24&lt;=PLAFOND,K24*VLOOKUP($L$8,$C$12:$J112,8,FALSE),PLAFOND*VLOOKUP($L$8,$C$12:$J112,8,FALSE)+(K24-PLAFOND)*J24)</f>
        <v>7569.9998999999998</v>
      </c>
      <c r="M24" s="4"/>
      <c r="N24" s="4"/>
      <c r="O24" s="4"/>
    </row>
    <row r="25" spans="2:15" s="26" customFormat="1" ht="57" customHeight="1">
      <c r="B25" s="13">
        <v>14</v>
      </c>
      <c r="C25" s="27" t="s">
        <v>47</v>
      </c>
      <c r="D25" s="28" t="s">
        <v>33</v>
      </c>
      <c r="E25" s="31"/>
      <c r="F25" s="35">
        <v>35000</v>
      </c>
      <c r="G25" s="35">
        <v>35000</v>
      </c>
      <c r="H25" s="28" t="s">
        <v>48</v>
      </c>
      <c r="I25" s="33"/>
      <c r="J25" s="8">
        <v>0.21</v>
      </c>
      <c r="K25" s="34">
        <v>20000</v>
      </c>
      <c r="L25" s="24">
        <f>IF(K25&lt;=PLAFOND,K25*VLOOKUP($L$8,$C$12:$J113,8,FALSE),PLAFOND*VLOOKUP($L$8,$C$12:$J113,8,FALSE)+(K25-PLAFOND)*J25)</f>
        <v>4000</v>
      </c>
      <c r="M25" s="25"/>
      <c r="N25" s="25"/>
      <c r="O25" s="25"/>
    </row>
    <row r="26" spans="2:15" s="26" customFormat="1" ht="57" customHeight="1">
      <c r="B26" s="13">
        <v>15</v>
      </c>
      <c r="C26" s="27" t="s">
        <v>49</v>
      </c>
      <c r="D26" s="28" t="s">
        <v>50</v>
      </c>
      <c r="E26" s="31"/>
      <c r="F26" s="35">
        <v>35000</v>
      </c>
      <c r="G26" s="35">
        <v>35000</v>
      </c>
      <c r="H26" s="28" t="s">
        <v>51</v>
      </c>
      <c r="I26" s="33"/>
      <c r="J26" s="8">
        <v>0.21</v>
      </c>
      <c r="K26" s="34">
        <v>44000</v>
      </c>
      <c r="L26" s="24">
        <f>IF(K26&lt;=PLAFOND,K26*VLOOKUP($L$8,$C$12:$J114,8,FALSE),PLAFOND*VLOOKUP($L$8,$C$12:$J114,8,FALSE)+(K26-PLAFOND)*J26)</f>
        <v>8890.0000999999993</v>
      </c>
      <c r="M26" s="25"/>
      <c r="N26" s="25"/>
      <c r="O26" s="25"/>
    </row>
    <row r="27" spans="2:15" s="26" customFormat="1" ht="57" customHeight="1">
      <c r="B27" s="13">
        <v>16</v>
      </c>
      <c r="C27" s="40" t="s">
        <v>52</v>
      </c>
      <c r="D27" s="41" t="s">
        <v>33</v>
      </c>
      <c r="E27" s="42"/>
      <c r="F27" s="43">
        <v>100000</v>
      </c>
      <c r="G27" s="43">
        <v>100000</v>
      </c>
      <c r="H27" s="41" t="s">
        <v>53</v>
      </c>
      <c r="I27" s="44"/>
      <c r="J27" s="9">
        <v>0.17</v>
      </c>
      <c r="K27" s="34">
        <v>110000</v>
      </c>
      <c r="L27" s="24">
        <f>IF(K27&lt;=PLAFOND,K27*VLOOKUP($L$8,$C$12:$J115,8,FALSE),PLAFOND*VLOOKUP($L$8,$C$12:$J115,8,FALSE)+(K27-PLAFOND)*J27)</f>
        <v>19749.9997</v>
      </c>
      <c r="M27" s="25"/>
      <c r="N27" s="25"/>
      <c r="O27" s="25"/>
    </row>
    <row r="28" spans="2:15" s="26" customFormat="1" ht="57" customHeight="1">
      <c r="B28" s="13">
        <v>17</v>
      </c>
      <c r="C28" s="27" t="s">
        <v>54</v>
      </c>
      <c r="D28" s="28" t="s">
        <v>102</v>
      </c>
      <c r="E28" s="31"/>
      <c r="F28" s="35">
        <v>35000</v>
      </c>
      <c r="G28" s="35">
        <v>35000</v>
      </c>
      <c r="H28" s="28" t="s">
        <v>55</v>
      </c>
      <c r="I28" s="16" t="s">
        <v>56</v>
      </c>
      <c r="J28" s="10">
        <v>0.27</v>
      </c>
      <c r="K28" s="34">
        <v>23000</v>
      </c>
      <c r="L28" s="24">
        <f>IF(K28&lt;=PLAFOND,K28*VLOOKUP($L$8,$C$12:$J116,8,FALSE),PLAFOND*VLOOKUP($L$8,$C$12:$J116,8,FALSE)+(K28-PLAFOND)*J28)</f>
        <v>4600</v>
      </c>
      <c r="M28" s="25"/>
      <c r="N28" s="25"/>
      <c r="O28" s="25"/>
    </row>
    <row r="29" spans="2:15" s="26" customFormat="1" ht="57" customHeight="1">
      <c r="B29" s="13">
        <v>18</v>
      </c>
      <c r="C29" s="27" t="s">
        <v>57</v>
      </c>
      <c r="D29" s="28" t="s">
        <v>33</v>
      </c>
      <c r="E29" s="31"/>
      <c r="F29" s="35">
        <v>35000</v>
      </c>
      <c r="G29" s="35">
        <v>35000</v>
      </c>
      <c r="H29" s="28" t="s">
        <v>58</v>
      </c>
      <c r="I29" s="33"/>
      <c r="J29" s="8">
        <v>0.18</v>
      </c>
      <c r="K29" s="34">
        <v>12000</v>
      </c>
      <c r="L29" s="24">
        <f>IF(K29&lt;=PLAFOND,K29*VLOOKUP($L$8,$C$12:$J117,8,FALSE),PLAFOND*VLOOKUP($L$8,$C$12:$J117,8,FALSE)+(K29-PLAFOND)*J29)</f>
        <v>2400</v>
      </c>
      <c r="M29" s="25"/>
      <c r="N29" s="25"/>
      <c r="O29" s="25"/>
    </row>
    <row r="30" spans="2:15" s="26" customFormat="1" ht="57" customHeight="1">
      <c r="B30" s="13">
        <v>19</v>
      </c>
      <c r="C30" s="27" t="s">
        <v>59</v>
      </c>
      <c r="D30" s="28" t="s">
        <v>33</v>
      </c>
      <c r="E30" s="31"/>
      <c r="F30" s="39">
        <v>100000</v>
      </c>
      <c r="G30" s="39">
        <v>100000</v>
      </c>
      <c r="H30" s="28" t="s">
        <v>40</v>
      </c>
      <c r="I30" s="16" t="s">
        <v>40</v>
      </c>
      <c r="J30" s="8">
        <v>0.21</v>
      </c>
      <c r="K30" s="34">
        <v>132000</v>
      </c>
      <c r="L30" s="24">
        <f>IF(K30&lt;=PLAFOND,K30*VLOOKUP($L$8,$C$12:$J118,8,FALSE),PLAFOND*VLOOKUP($L$8,$C$12:$J118,8,FALSE)+(K30-PLAFOND)*J30)</f>
        <v>27370.000100000001</v>
      </c>
      <c r="M30" s="25"/>
      <c r="N30" s="25"/>
      <c r="O30" s="25"/>
    </row>
    <row r="31" spans="2:15" s="26" customFormat="1" ht="57" customHeight="1">
      <c r="B31" s="13">
        <v>20</v>
      </c>
      <c r="C31" s="27" t="s">
        <v>60</v>
      </c>
      <c r="D31" s="28" t="s">
        <v>61</v>
      </c>
      <c r="E31" s="31"/>
      <c r="F31" s="35">
        <v>35000</v>
      </c>
      <c r="G31" s="35">
        <v>35000</v>
      </c>
      <c r="H31" s="28" t="s">
        <v>53</v>
      </c>
      <c r="I31" s="33"/>
      <c r="J31" s="8">
        <v>0.2</v>
      </c>
      <c r="K31" s="34">
        <v>10000</v>
      </c>
      <c r="L31" s="24">
        <f>IF(K31&lt;=PLAFOND,K31*VLOOKUP($L$8,$C$12:$J119,8,FALSE),PLAFOND*VLOOKUP($L$8,$C$12:$J119,8,FALSE)+(K31-PLAFOND)*J31)</f>
        <v>2000</v>
      </c>
      <c r="M31" s="25"/>
      <c r="N31" s="25"/>
      <c r="O31" s="25"/>
    </row>
    <row r="32" spans="2:15" s="26" customFormat="1" ht="57" customHeight="1">
      <c r="B32" s="13">
        <v>21</v>
      </c>
      <c r="C32" s="27" t="s">
        <v>62</v>
      </c>
      <c r="D32" s="28" t="s">
        <v>63</v>
      </c>
      <c r="E32" s="28" t="s">
        <v>64</v>
      </c>
      <c r="F32" s="27" t="s">
        <v>65</v>
      </c>
      <c r="G32" s="39">
        <v>37154</v>
      </c>
      <c r="H32" s="28" t="s">
        <v>66</v>
      </c>
      <c r="I32" s="16" t="s">
        <v>67</v>
      </c>
      <c r="J32" s="8">
        <v>0.23</v>
      </c>
      <c r="K32" s="34">
        <v>34001</v>
      </c>
      <c r="L32" s="24">
        <f>IF(K32&lt;=PLAFOND,K32*VLOOKUP($L$8,$C$12:$J120,8,FALSE),PLAFOND*VLOOKUP($L$8,$C$12:$J120,8,FALSE)+(K32-PLAFOND)*J32)</f>
        <v>6800.2000000000007</v>
      </c>
      <c r="M32" s="25"/>
      <c r="N32" s="25"/>
      <c r="O32" s="25"/>
    </row>
    <row r="33" spans="2:15" s="26" customFormat="1" ht="57" customHeight="1">
      <c r="B33" s="13">
        <v>22</v>
      </c>
      <c r="C33" s="27" t="s">
        <v>70</v>
      </c>
      <c r="D33" s="28" t="s">
        <v>33</v>
      </c>
      <c r="E33" s="31"/>
      <c r="F33" s="35">
        <v>35000</v>
      </c>
      <c r="G33" s="35">
        <v>35000</v>
      </c>
      <c r="H33" s="28" t="s">
        <v>71</v>
      </c>
      <c r="I33" s="33"/>
      <c r="J33" s="8">
        <v>0.23</v>
      </c>
      <c r="K33" s="34">
        <v>34002</v>
      </c>
      <c r="L33" s="24">
        <f>IF(K33&lt;=PLAFOND,K33*VLOOKUP($L$8,$C$12:$J121,8,FALSE),PLAFOND*VLOOKUP($L$8,$C$12:$J121,8,FALSE)+(K33-PLAFOND)*J33)</f>
        <v>6800.4000000000005</v>
      </c>
      <c r="M33" s="25"/>
      <c r="N33" s="25"/>
      <c r="O33" s="25"/>
    </row>
    <row r="34" spans="2:15" s="26" customFormat="1" ht="57" customHeight="1">
      <c r="B34" s="13">
        <v>23</v>
      </c>
      <c r="C34" s="27" t="s">
        <v>96</v>
      </c>
      <c r="D34" s="28" t="s">
        <v>72</v>
      </c>
      <c r="E34" s="28" t="s">
        <v>73</v>
      </c>
      <c r="F34" s="27" t="s">
        <v>74</v>
      </c>
      <c r="G34" s="39">
        <v>26135</v>
      </c>
      <c r="H34" s="28" t="s">
        <v>75</v>
      </c>
      <c r="I34" s="16" t="s">
        <v>76</v>
      </c>
      <c r="J34" s="8">
        <v>0.24</v>
      </c>
      <c r="K34" s="34">
        <v>70000</v>
      </c>
      <c r="L34" s="24">
        <f>IF(K34&lt;=PLAFOND,K34*VLOOKUP($L$8,$C$12:$J122,8,FALSE),PLAFOND*VLOOKUP($L$8,$C$12:$J122,8,FALSE)+(K34-PLAFOND)*J34)</f>
        <v>15400.000399999999</v>
      </c>
      <c r="M34" s="25"/>
      <c r="N34" s="25"/>
      <c r="O34" s="25"/>
    </row>
    <row r="35" spans="2:15" s="26" customFormat="1" ht="57" customHeight="1">
      <c r="B35" s="13">
        <v>24</v>
      </c>
      <c r="C35" s="27" t="s">
        <v>77</v>
      </c>
      <c r="D35" s="28" t="s">
        <v>33</v>
      </c>
      <c r="E35" s="31"/>
      <c r="F35" s="35">
        <v>35000</v>
      </c>
      <c r="G35" s="35">
        <v>35000</v>
      </c>
      <c r="H35" s="28" t="s">
        <v>48</v>
      </c>
      <c r="I35" s="33"/>
      <c r="J35" s="8">
        <v>0.22</v>
      </c>
      <c r="K35" s="34">
        <v>35009</v>
      </c>
      <c r="L35" s="24">
        <f>IF(K35&lt;=PLAFOND,K35*VLOOKUP($L$8,$C$12:$J123,8,FALSE),PLAFOND*VLOOKUP($L$8,$C$12:$J123,8,FALSE)+(K35-PLAFOND)*J35)</f>
        <v>7001.9802</v>
      </c>
      <c r="M35" s="25"/>
      <c r="N35" s="25"/>
      <c r="O35" s="25"/>
    </row>
    <row r="36" spans="2:15" s="26" customFormat="1" ht="57" customHeight="1">
      <c r="B36" s="13">
        <v>25</v>
      </c>
      <c r="C36" s="27" t="s">
        <v>78</v>
      </c>
      <c r="D36" s="28" t="s">
        <v>79</v>
      </c>
      <c r="E36" s="31"/>
      <c r="F36" s="35">
        <v>35000</v>
      </c>
      <c r="G36" s="35">
        <v>35000</v>
      </c>
      <c r="H36" s="28" t="s">
        <v>80</v>
      </c>
      <c r="I36" s="33"/>
      <c r="J36" s="8">
        <v>0.2</v>
      </c>
      <c r="K36" s="34">
        <v>45000</v>
      </c>
      <c r="L36" s="24">
        <f>IF(K36&lt;=PLAFOND,K36*VLOOKUP($L$8,$C$12:$J124,8,FALSE),PLAFOND*VLOOKUP($L$8,$C$12:$J124,8,FALSE)+(K36-PLAFOND)*J36)</f>
        <v>9000</v>
      </c>
      <c r="M36" s="25"/>
      <c r="N36" s="25"/>
      <c r="O36" s="25"/>
    </row>
    <row r="37" spans="2:15" s="26" customFormat="1" ht="57" customHeight="1">
      <c r="B37" s="13">
        <v>26</v>
      </c>
      <c r="C37" s="27" t="s">
        <v>81</v>
      </c>
      <c r="D37" s="28" t="s">
        <v>33</v>
      </c>
      <c r="E37" s="31"/>
      <c r="F37" s="35">
        <v>35000</v>
      </c>
      <c r="G37" s="35">
        <v>35000</v>
      </c>
      <c r="H37" s="28" t="s">
        <v>33</v>
      </c>
      <c r="I37" s="33"/>
      <c r="J37" s="8">
        <v>0.24</v>
      </c>
      <c r="K37" s="34">
        <v>34999.99</v>
      </c>
      <c r="L37" s="24">
        <f>IF(K37&lt;=PLAFOND,K37*VLOOKUP($L$8,$C$12:$J125,8,FALSE),PLAFOND*VLOOKUP($L$8,$C$12:$J125,8,FALSE)+(K37-PLAFOND)*J37)</f>
        <v>6999.9979999999996</v>
      </c>
      <c r="M37" s="25"/>
      <c r="N37" s="25"/>
      <c r="O37" s="25"/>
    </row>
    <row r="38" spans="2:15" s="26" customFormat="1" ht="57" customHeight="1">
      <c r="B38" s="13">
        <v>27</v>
      </c>
      <c r="C38" s="27" t="s">
        <v>82</v>
      </c>
      <c r="D38" s="28" t="s">
        <v>83</v>
      </c>
      <c r="E38" s="28" t="s">
        <v>84</v>
      </c>
      <c r="F38" s="27" t="s">
        <v>85</v>
      </c>
      <c r="G38" s="35">
        <v>33794</v>
      </c>
      <c r="H38" s="28" t="s">
        <v>86</v>
      </c>
      <c r="I38" s="16" t="s">
        <v>87</v>
      </c>
      <c r="J38" s="8">
        <v>0.25</v>
      </c>
      <c r="K38" s="34">
        <v>33900</v>
      </c>
      <c r="L38" s="24">
        <f>IF(K38&lt;=PLAFOND,K38*VLOOKUP($L$8,$C$12:$J126,8,FALSE),PLAFOND*VLOOKUP($L$8,$C$12:$J126,8,FALSE)+(K38-PLAFOND)*J38)</f>
        <v>6780</v>
      </c>
      <c r="M38" s="25"/>
      <c r="N38" s="25"/>
      <c r="O38" s="25"/>
    </row>
    <row r="39" spans="2:15" s="26" customFormat="1" ht="57" customHeight="1">
      <c r="B39" s="13">
        <v>28</v>
      </c>
      <c r="C39" s="45" t="s">
        <v>88</v>
      </c>
      <c r="D39" s="28" t="s">
        <v>89</v>
      </c>
      <c r="E39" s="28" t="s">
        <v>90</v>
      </c>
      <c r="F39" s="27" t="s">
        <v>91</v>
      </c>
      <c r="G39" s="35">
        <v>82489</v>
      </c>
      <c r="H39" s="28" t="s">
        <v>89</v>
      </c>
      <c r="I39" s="16" t="s">
        <v>90</v>
      </c>
      <c r="J39" s="8">
        <v>0.2</v>
      </c>
      <c r="K39" s="34">
        <v>48339</v>
      </c>
      <c r="L39" s="24">
        <f>IF(K39&lt;=PLAFOND,K39*VLOOKUP($L$8,$C$12:$J127,8,FALSE),PLAFOND*VLOOKUP($L$8,$C$12:$J127,8,FALSE)+(K39-PLAFOND)*J39)</f>
        <v>9667.7999999999993</v>
      </c>
      <c r="M39" s="25"/>
      <c r="N39" s="25"/>
      <c r="O39" s="25"/>
    </row>
    <row r="40" spans="2:15" ht="15" customHeight="1">
      <c r="J40" s="2"/>
    </row>
    <row r="41" spans="2:15" ht="15" customHeight="1">
      <c r="J41" s="2"/>
    </row>
    <row r="42" spans="2:15" ht="15" customHeight="1">
      <c r="J42" s="2"/>
    </row>
    <row r="43" spans="2:15" ht="15" customHeight="1"/>
  </sheetData>
  <mergeCells count="20">
    <mergeCell ref="G10:G11"/>
    <mergeCell ref="H10:H11"/>
    <mergeCell ref="H2:O5"/>
    <mergeCell ref="B10:B11"/>
    <mergeCell ref="C10:C11"/>
    <mergeCell ref="D10:D11"/>
    <mergeCell ref="E10:E11"/>
    <mergeCell ref="F10:F11"/>
    <mergeCell ref="C8:C9"/>
    <mergeCell ref="D8:E9"/>
    <mergeCell ref="F8:G9"/>
    <mergeCell ref="H8:I9"/>
    <mergeCell ref="B8:B9"/>
    <mergeCell ref="K9:K11"/>
    <mergeCell ref="L9:L11"/>
    <mergeCell ref="J9:J11"/>
    <mergeCell ref="H23:I23"/>
    <mergeCell ref="H22:I22"/>
    <mergeCell ref="H19:I19"/>
    <mergeCell ref="I10:I11"/>
  </mergeCells>
  <dataValidations count="1">
    <dataValidation type="list" showInputMessage="1" showErrorMessage="1" sqref="L8">
      <formula1>$C$12:$C$39</formula1>
    </dataValidation>
  </dataValidation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Sheet1</vt:lpstr>
      <vt:lpstr>Feuil1</vt:lpstr>
      <vt:lpstr>PLAFOND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CHRISTIAN</cp:lastModifiedBy>
  <dcterms:created xsi:type="dcterms:W3CDTF">2017-07-31T13:48:11Z</dcterms:created>
  <dcterms:modified xsi:type="dcterms:W3CDTF">2017-08-03T17:23:19Z</dcterms:modified>
</cp:coreProperties>
</file>