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codeName="ThisWorkbook"/>
  <mc:AlternateContent xmlns:mc="http://schemas.openxmlformats.org/markup-compatibility/2006">
    <mc:Choice Requires="x15">
      <x15ac:absPath xmlns:x15ac="http://schemas.microsoft.com/office/spreadsheetml/2010/11/ac" url="D:\ISK\AKDN Mali\HR\2017 Paye\Autres\"/>
    </mc:Choice>
  </mc:AlternateContent>
  <bookViews>
    <workbookView xWindow="0" yWindow="0" windowWidth="19200" windowHeight="7905" xr2:uid="{00000000-000D-0000-FFFF-FFFF00000000}"/>
  </bookViews>
  <sheets>
    <sheet name="Salaire" sheetId="1" r:id="rId1"/>
    <sheet name="Avance &amp; Prêt" sheetId="12" state="veryHidden" r:id="rId2"/>
    <sheet name="Prénom &amp; nom 1" sheetId="10" r:id="rId3"/>
    <sheet name="Paramètres" sheetId="40" r:id="rId4"/>
    <sheet name="Salaires actualisés CCFC" sheetId="3" state="very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1" hidden="1">'Avance &amp; Prêt'!$A$4:$AV$4</definedName>
    <definedName name="AccountCode">[1]Cover!$B$18</definedName>
    <definedName name="Agence" localSheetId="3">Paramètres!$I$13:$I$23</definedName>
    <definedName name="Agence">#REF!</definedName>
    <definedName name="Agences" localSheetId="3">Paramètres!$F$12:$F$25</definedName>
    <definedName name="Agences">#REF!</definedName>
    <definedName name="Bonus" localSheetId="3">OFFSET(#REF!,1,0,MATCH(REPT("z",255),#REF!),1)</definedName>
    <definedName name="Bonus">OFFSET(#REF!,1,0,MATCH(REPT("z",255),#REF!),1)</definedName>
    <definedName name="Business_unit">'[2]Journal Sal'!$D$4</definedName>
    <definedName name="Business_Unit_List" localSheetId="3">OFFSET(#REF!,0,0,COUNTA(#REF!),2)</definedName>
    <definedName name="Business_Unit_List" localSheetId="2">OFFSET(#REF!,0,0,COUNTA(#REF!),2)</definedName>
    <definedName name="Business_Unit_List">OFFSET(#REF!,0,0,COUNTA(#REF!),2)</definedName>
    <definedName name="CAT" localSheetId="3">'[3]Salaires actualisés CCFC'!$A$5:$A$27</definedName>
    <definedName name="CAT">'Salaires actualisés CCFC'!$A$5:$A$27</definedName>
    <definedName name="Cong" localSheetId="3">OFFSET(#REF!,1,0,MATCH(REPT("z",255),#REF!),1)</definedName>
    <definedName name="Cong">OFFSET(#REF!,1,0,MATCH(REPT("z",255),#REF!),1)</definedName>
    <definedName name="Country">[4]Data!$B$2</definedName>
    <definedName name="Currency">[4]Data!$K$2</definedName>
    <definedName name="Journal_Type">'[2]Journal Sal'!$D$6</definedName>
    <definedName name="Month">[2]Month!$A$1:$A$1025</definedName>
    <definedName name="msin" localSheetId="3">OFFSET(#REF!,0,0,COUNTA(#REF!),2)</definedName>
    <definedName name="msin">OFFSET(#REF!,0,0,COUNTA(#REF!),2)</definedName>
    <definedName name="NOM">[2]PW!$A$6:$A$99</definedName>
    <definedName name="notifications" localSheetId="3">OFFSET(#REF!,1,0,MATCH(REPT("z",255),#REF!),1)</definedName>
    <definedName name="notifications" localSheetId="4">OFFSET(#REF!,1,0,MATCH(REPT("z",255),#REF!),1)</definedName>
    <definedName name="notifications">OFFSET(#REF!,1,0,MATCH(REPT("z",255),#REF!),1)</definedName>
    <definedName name="Period">[1]Cover!$B$19</definedName>
    <definedName name="priorities" localSheetId="3">OFFSET(#REF!,1,0,MATCH(REPT("z",255),#REF!),1)</definedName>
    <definedName name="priorities" localSheetId="4">OFFSET(#REF!,1,0,MATCH(REPT("z",255),#REF!),1)</definedName>
    <definedName name="priorities">OFFSET(#REF!,1,0,MATCH(REPT("z",255),#REF!),1)</definedName>
    <definedName name="Reason_for_journal">'[2]Journal Sal'!$D$8</definedName>
    <definedName name="Status" localSheetId="3">Paramètres!$A$1:$A$38</definedName>
    <definedName name="status" localSheetId="4">OFFSET(#REF!,1,0,MATCH(REPT("z",255),#REF!),1)</definedName>
    <definedName name="Status">#REF!</definedName>
    <definedName name="statut">TReduct[Status]</definedName>
    <definedName name="Table_IUTS">'[5]Table IUTS'!$A$21:$I$94</definedName>
    <definedName name="TStatut">TReduct[Status]</definedName>
    <definedName name="valuevx">42.314159</definedName>
    <definedName name="YearBud">[4]Data!$H$2</definedName>
    <definedName name="_xlnm.Print_Area" localSheetId="2">'Prénom &amp; nom 1'!$B$1:$I$56</definedName>
    <definedName name="zore">'[6]Table IUTS'!$A$3:$B$9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10" i="1" l="1"/>
  <c r="AJ11" i="1"/>
  <c r="AJ12" i="1"/>
  <c r="AJ13" i="1"/>
  <c r="AJ14" i="1"/>
  <c r="AJ15" i="1"/>
  <c r="AJ16" i="1"/>
  <c r="AJ17" i="1"/>
  <c r="AJ18" i="1"/>
  <c r="AJ19" i="1"/>
  <c r="AJ9" i="1"/>
  <c r="I5" i="40"/>
  <c r="B38" i="40"/>
  <c r="B37" i="40"/>
  <c r="B36" i="40"/>
  <c r="B35" i="40"/>
  <c r="B34" i="40"/>
  <c r="B33" i="40"/>
  <c r="B32" i="40"/>
  <c r="B31" i="40"/>
  <c r="B30" i="40"/>
  <c r="B29" i="40"/>
  <c r="B28" i="40"/>
  <c r="B27" i="40"/>
  <c r="B26" i="40"/>
  <c r="B25" i="40"/>
  <c r="B24" i="40"/>
  <c r="B23" i="40"/>
  <c r="B22" i="40"/>
  <c r="B21" i="40"/>
  <c r="C20" i="40"/>
  <c r="C21" i="40" s="1"/>
  <c r="C22" i="40" s="1"/>
  <c r="C23" i="40" s="1"/>
  <c r="C24" i="40" s="1"/>
  <c r="C25" i="40" s="1"/>
  <c r="C26" i="40" s="1"/>
  <c r="C27" i="40" s="1"/>
  <c r="C28" i="40" s="1"/>
  <c r="C29" i="40" s="1"/>
  <c r="C30" i="40" s="1"/>
  <c r="C31" i="40" s="1"/>
  <c r="C32" i="40" s="1"/>
  <c r="C33" i="40" s="1"/>
  <c r="C34" i="40" s="1"/>
  <c r="C35" i="40" s="1"/>
  <c r="C36" i="40" s="1"/>
  <c r="C37" i="40" s="1"/>
  <c r="C38" i="40" s="1"/>
  <c r="B20" i="40"/>
  <c r="D19" i="40"/>
  <c r="D20" i="40" s="1"/>
  <c r="D21" i="40" s="1"/>
  <c r="D22" i="40" s="1"/>
  <c r="D23" i="40" s="1"/>
  <c r="D24" i="40" s="1"/>
  <c r="D25" i="40" s="1"/>
  <c r="D26" i="40" s="1"/>
  <c r="D27" i="40" s="1"/>
  <c r="D28" i="40" s="1"/>
  <c r="D29" i="40" s="1"/>
  <c r="D30" i="40" s="1"/>
  <c r="D31" i="40" s="1"/>
  <c r="D32" i="40" s="1"/>
  <c r="D33" i="40" s="1"/>
  <c r="D34" i="40" s="1"/>
  <c r="D35" i="40" s="1"/>
  <c r="D36" i="40" s="1"/>
  <c r="D37" i="40" s="1"/>
  <c r="D38" i="40" s="1"/>
  <c r="C19" i="40"/>
  <c r="B19" i="40"/>
  <c r="B18" i="40"/>
  <c r="B17" i="40"/>
  <c r="B16" i="40"/>
  <c r="B15" i="40"/>
  <c r="B14" i="40"/>
  <c r="B13" i="40"/>
  <c r="B12" i="40"/>
  <c r="B11" i="40"/>
  <c r="B10" i="40"/>
  <c r="B9" i="40"/>
  <c r="F8" i="40"/>
  <c r="B8" i="40"/>
  <c r="F7" i="40"/>
  <c r="B7" i="40"/>
  <c r="F6" i="40"/>
  <c r="B6" i="40"/>
  <c r="F5" i="40"/>
  <c r="B5" i="40"/>
  <c r="F4" i="40"/>
  <c r="D4" i="40"/>
  <c r="D5" i="40" s="1"/>
  <c r="D6" i="40" s="1"/>
  <c r="D7" i="40" s="1"/>
  <c r="D8" i="40" s="1"/>
  <c r="D9" i="40" s="1"/>
  <c r="D10" i="40" s="1"/>
  <c r="D11" i="40" s="1"/>
  <c r="D12" i="40" s="1"/>
  <c r="D13" i="40" s="1"/>
  <c r="D14" i="40" s="1"/>
  <c r="D15" i="40" s="1"/>
  <c r="D16" i="40" s="1"/>
  <c r="D17" i="40" s="1"/>
  <c r="B4" i="40"/>
  <c r="F3" i="40"/>
  <c r="I3" i="40" s="1"/>
  <c r="C3" i="40"/>
  <c r="C4" i="40" s="1"/>
  <c r="C5" i="40" s="1"/>
  <c r="C6" i="40" s="1"/>
  <c r="C7" i="40" s="1"/>
  <c r="C8" i="40" s="1"/>
  <c r="C9" i="40" s="1"/>
  <c r="C10" i="40" s="1"/>
  <c r="C11" i="40" s="1"/>
  <c r="C12" i="40" s="1"/>
  <c r="C13" i="40" s="1"/>
  <c r="C14" i="40" s="1"/>
  <c r="C15" i="40" s="1"/>
  <c r="C16" i="40" s="1"/>
  <c r="C17" i="40" s="1"/>
  <c r="B3" i="40"/>
  <c r="I2" i="40"/>
  <c r="B2" i="40"/>
  <c r="I4" i="40" l="1"/>
  <c r="I6" i="40"/>
  <c r="I7" i="40" s="1"/>
  <c r="I8" i="40"/>
  <c r="M6" i="12" l="1"/>
  <c r="N6" i="12"/>
  <c r="O6" i="12"/>
  <c r="P6" i="12"/>
  <c r="Q6" i="12"/>
  <c r="R6" i="12"/>
  <c r="S6" i="12"/>
  <c r="T6" i="12"/>
  <c r="U6" i="12"/>
  <c r="V6" i="12"/>
  <c r="W6" i="12"/>
  <c r="X6" i="12"/>
  <c r="Y6" i="12"/>
  <c r="Z6" i="12"/>
  <c r="AA6" i="12"/>
  <c r="AB6" i="12"/>
  <c r="AC6" i="12"/>
  <c r="AD6" i="12"/>
  <c r="AE6" i="12"/>
  <c r="AF6" i="12"/>
  <c r="AG6" i="12"/>
  <c r="AH6" i="12"/>
  <c r="AI6" i="12"/>
  <c r="AJ6" i="12"/>
  <c r="AK6" i="12"/>
  <c r="AL6" i="12"/>
  <c r="AM6" i="12"/>
  <c r="AN6" i="12"/>
  <c r="AO6" i="12"/>
  <c r="AP6" i="12"/>
  <c r="AQ6" i="12"/>
  <c r="AR6" i="12"/>
  <c r="AS6" i="12"/>
  <c r="AT6" i="12"/>
  <c r="AU6" i="12"/>
  <c r="AV6" i="12"/>
  <c r="M7" i="12"/>
  <c r="N7" i="12"/>
  <c r="O7" i="12"/>
  <c r="P7" i="12"/>
  <c r="Q7" i="12"/>
  <c r="R7" i="12"/>
  <c r="S7" i="12"/>
  <c r="T7" i="12"/>
  <c r="U7" i="12"/>
  <c r="V7" i="12"/>
  <c r="W7" i="12"/>
  <c r="X7" i="12"/>
  <c r="Y7" i="12"/>
  <c r="Z7" i="12"/>
  <c r="AA7" i="12"/>
  <c r="AB7" i="12"/>
  <c r="AC7" i="12"/>
  <c r="AD7" i="12"/>
  <c r="AE7" i="12"/>
  <c r="AF7" i="12"/>
  <c r="AG7" i="12"/>
  <c r="AH7" i="12"/>
  <c r="AI7" i="12"/>
  <c r="AJ7" i="12"/>
  <c r="AK7" i="12"/>
  <c r="AL7" i="12"/>
  <c r="AM7" i="12"/>
  <c r="AN7" i="12"/>
  <c r="AO7" i="12"/>
  <c r="AP7" i="12"/>
  <c r="AQ7" i="12"/>
  <c r="AR7" i="12"/>
  <c r="AS7" i="12"/>
  <c r="AT7" i="12"/>
  <c r="AU7" i="12"/>
  <c r="AV7" i="12"/>
  <c r="M8" i="12"/>
  <c r="N8" i="12"/>
  <c r="O8" i="12"/>
  <c r="P8" i="12"/>
  <c r="Q8" i="12"/>
  <c r="R8" i="12"/>
  <c r="S8" i="12"/>
  <c r="T8" i="12"/>
  <c r="U8" i="12"/>
  <c r="V8" i="12"/>
  <c r="W8" i="12"/>
  <c r="X8" i="12"/>
  <c r="Y8" i="12"/>
  <c r="Z8" i="12"/>
  <c r="AA8" i="12"/>
  <c r="AB8" i="12"/>
  <c r="AC8" i="12"/>
  <c r="AD8" i="12"/>
  <c r="AE8" i="12"/>
  <c r="AF8" i="12"/>
  <c r="AG8" i="12"/>
  <c r="AH8" i="12"/>
  <c r="AI8" i="12"/>
  <c r="AJ8" i="12"/>
  <c r="AK8" i="12"/>
  <c r="AL8" i="12"/>
  <c r="AM8" i="12"/>
  <c r="AN8" i="12"/>
  <c r="AO8" i="12"/>
  <c r="AP8" i="12"/>
  <c r="AQ8" i="12"/>
  <c r="AR8" i="12"/>
  <c r="AS8" i="12"/>
  <c r="AT8" i="12"/>
  <c r="AU8" i="12"/>
  <c r="AV8" i="12"/>
  <c r="M9" i="12"/>
  <c r="N9" i="12"/>
  <c r="O9" i="12"/>
  <c r="P9" i="12"/>
  <c r="Q9" i="12"/>
  <c r="R9" i="12"/>
  <c r="S9" i="12"/>
  <c r="T9" i="12"/>
  <c r="U9" i="12"/>
  <c r="V9" i="12"/>
  <c r="W9" i="12"/>
  <c r="X9" i="12"/>
  <c r="Y9" i="12"/>
  <c r="Z9" i="12"/>
  <c r="AA9" i="12"/>
  <c r="AB9" i="12"/>
  <c r="AC9" i="12"/>
  <c r="AD9" i="12"/>
  <c r="AE9" i="12"/>
  <c r="AF9" i="12"/>
  <c r="AG9" i="12"/>
  <c r="AH9" i="12"/>
  <c r="AI9" i="12"/>
  <c r="AJ9" i="12"/>
  <c r="AK9" i="12"/>
  <c r="AL9" i="12"/>
  <c r="AM9" i="12"/>
  <c r="AN9" i="12"/>
  <c r="AO9" i="12"/>
  <c r="AP9" i="12"/>
  <c r="AQ9" i="12"/>
  <c r="AR9" i="12"/>
  <c r="AS9" i="12"/>
  <c r="AT9" i="12"/>
  <c r="AU9" i="12"/>
  <c r="AV9" i="12"/>
  <c r="M10" i="12"/>
  <c r="N10" i="12"/>
  <c r="O10" i="12"/>
  <c r="P10" i="12"/>
  <c r="Q10" i="12"/>
  <c r="R10" i="12"/>
  <c r="S10" i="12"/>
  <c r="T10" i="12"/>
  <c r="U10" i="12"/>
  <c r="V10" i="12"/>
  <c r="W10" i="12"/>
  <c r="X10" i="12"/>
  <c r="Y10" i="12"/>
  <c r="Z10" i="12"/>
  <c r="AA10" i="12"/>
  <c r="AB10" i="12"/>
  <c r="AC10" i="12"/>
  <c r="AD10" i="12"/>
  <c r="AE10" i="12"/>
  <c r="AF10" i="12"/>
  <c r="AG10" i="12"/>
  <c r="AH10" i="12"/>
  <c r="AI10" i="12"/>
  <c r="AJ10" i="12"/>
  <c r="AK10" i="12"/>
  <c r="AL10" i="12"/>
  <c r="AM10" i="12"/>
  <c r="AN10" i="12"/>
  <c r="AO10" i="12"/>
  <c r="AP10" i="12"/>
  <c r="AQ10" i="12"/>
  <c r="AR10" i="12"/>
  <c r="AS10" i="12"/>
  <c r="AT10" i="12"/>
  <c r="AU10" i="12"/>
  <c r="AV10" i="12"/>
  <c r="M11" i="12"/>
  <c r="N11" i="12"/>
  <c r="O11" i="12"/>
  <c r="P11" i="12"/>
  <c r="Q11" i="12"/>
  <c r="R11" i="12"/>
  <c r="S11" i="12"/>
  <c r="T11" i="12"/>
  <c r="U11" i="12"/>
  <c r="V11" i="12"/>
  <c r="W11" i="12"/>
  <c r="X11" i="12"/>
  <c r="Y11" i="12"/>
  <c r="Z11" i="12"/>
  <c r="AA11" i="12"/>
  <c r="AB11" i="12"/>
  <c r="AC11" i="12"/>
  <c r="AD11" i="12"/>
  <c r="AE11" i="12"/>
  <c r="AF11" i="12"/>
  <c r="AG11" i="12"/>
  <c r="AH11" i="12"/>
  <c r="AI11" i="12"/>
  <c r="AJ11" i="12"/>
  <c r="AK11" i="12"/>
  <c r="AL11" i="12"/>
  <c r="AM11" i="12"/>
  <c r="AN11" i="12"/>
  <c r="AO11" i="12"/>
  <c r="AP11" i="12"/>
  <c r="AQ11" i="12"/>
  <c r="AR11" i="12"/>
  <c r="AS11" i="12"/>
  <c r="AT11" i="12"/>
  <c r="AU11" i="12"/>
  <c r="AV11" i="12"/>
  <c r="M12" i="12"/>
  <c r="N12" i="12"/>
  <c r="O12" i="12"/>
  <c r="P12" i="12"/>
  <c r="Q12" i="12"/>
  <c r="R12" i="12"/>
  <c r="S12" i="12"/>
  <c r="T12" i="12"/>
  <c r="U12" i="12"/>
  <c r="V12" i="12"/>
  <c r="W12" i="12"/>
  <c r="X12" i="12"/>
  <c r="Y12" i="12"/>
  <c r="Z12" i="12"/>
  <c r="AA12" i="12"/>
  <c r="AB12" i="12"/>
  <c r="AC12" i="12"/>
  <c r="AD12" i="12"/>
  <c r="AE12" i="12"/>
  <c r="AF12" i="12"/>
  <c r="AG12" i="12"/>
  <c r="AH12" i="12"/>
  <c r="AI12" i="12"/>
  <c r="AJ12" i="12"/>
  <c r="AK12" i="12"/>
  <c r="AL12" i="12"/>
  <c r="AM12" i="12"/>
  <c r="AN12" i="12"/>
  <c r="AO12" i="12"/>
  <c r="AP12" i="12"/>
  <c r="AQ12" i="12"/>
  <c r="AR12" i="12"/>
  <c r="AS12" i="12"/>
  <c r="AT12" i="12"/>
  <c r="AU12" i="12"/>
  <c r="AV12" i="12"/>
  <c r="M13" i="12"/>
  <c r="N13" i="12"/>
  <c r="O13" i="12"/>
  <c r="P13" i="12"/>
  <c r="Q13" i="12"/>
  <c r="R13" i="12"/>
  <c r="S13" i="12"/>
  <c r="T13" i="12"/>
  <c r="U13" i="12"/>
  <c r="V13" i="12"/>
  <c r="W13" i="12"/>
  <c r="X13" i="12"/>
  <c r="Y13" i="12"/>
  <c r="Z13" i="12"/>
  <c r="AA13" i="12"/>
  <c r="AB13" i="12"/>
  <c r="AC13" i="12"/>
  <c r="AD13" i="12"/>
  <c r="AE13" i="12"/>
  <c r="AF13" i="12"/>
  <c r="AG13" i="12"/>
  <c r="AH13" i="12"/>
  <c r="AI13" i="12"/>
  <c r="AJ13" i="12"/>
  <c r="AK13" i="12"/>
  <c r="AL13" i="12"/>
  <c r="AM13" i="12"/>
  <c r="AN13" i="12"/>
  <c r="AO13" i="12"/>
  <c r="AP13" i="12"/>
  <c r="AQ13" i="12"/>
  <c r="AR13" i="12"/>
  <c r="AS13" i="12"/>
  <c r="AT13" i="12"/>
  <c r="AU13" i="12"/>
  <c r="AV13" i="12"/>
  <c r="M14" i="12"/>
  <c r="N14" i="12"/>
  <c r="O14" i="12"/>
  <c r="P14" i="12"/>
  <c r="Q14" i="12"/>
  <c r="R14" i="12"/>
  <c r="S14" i="12"/>
  <c r="T14" i="12"/>
  <c r="U14" i="12"/>
  <c r="V14" i="12"/>
  <c r="W14" i="12"/>
  <c r="X14" i="12"/>
  <c r="Y14" i="12"/>
  <c r="Z14" i="12"/>
  <c r="AA14" i="12"/>
  <c r="AB14" i="12"/>
  <c r="AC14" i="12"/>
  <c r="AD14" i="12"/>
  <c r="AE14" i="12"/>
  <c r="AF14" i="12"/>
  <c r="AG14" i="12"/>
  <c r="AH14" i="12"/>
  <c r="AI14" i="12"/>
  <c r="AJ14" i="12"/>
  <c r="AK14" i="12"/>
  <c r="AL14" i="12"/>
  <c r="AM14" i="12"/>
  <c r="AN14" i="12"/>
  <c r="AO14" i="12"/>
  <c r="AP14" i="12"/>
  <c r="AQ14" i="12"/>
  <c r="AR14" i="12"/>
  <c r="AS14" i="12"/>
  <c r="AT14" i="12"/>
  <c r="AU14" i="12"/>
  <c r="AV14" i="12"/>
  <c r="M15" i="12"/>
  <c r="N15" i="12"/>
  <c r="O15" i="12"/>
  <c r="P15" i="12"/>
  <c r="Q15" i="12"/>
  <c r="R15" i="12"/>
  <c r="S15" i="12"/>
  <c r="T15" i="12"/>
  <c r="U15" i="12"/>
  <c r="V15" i="12"/>
  <c r="W15" i="12"/>
  <c r="X15" i="12"/>
  <c r="Y15" i="12"/>
  <c r="Z15" i="12"/>
  <c r="AA15" i="12"/>
  <c r="AB15" i="12"/>
  <c r="AC15" i="12"/>
  <c r="AD15" i="12"/>
  <c r="AE15" i="12"/>
  <c r="AF15" i="12"/>
  <c r="AG15" i="12"/>
  <c r="AH15" i="12"/>
  <c r="AI15" i="12"/>
  <c r="AJ15" i="12"/>
  <c r="AK15" i="12"/>
  <c r="AL15" i="12"/>
  <c r="AM15" i="12"/>
  <c r="AN15" i="12"/>
  <c r="AO15" i="12"/>
  <c r="AP15" i="12"/>
  <c r="AQ15" i="12"/>
  <c r="AR15" i="12"/>
  <c r="AS15" i="12"/>
  <c r="AT15" i="12"/>
  <c r="AU15" i="12"/>
  <c r="AV15" i="12"/>
  <c r="M16" i="12"/>
  <c r="N16" i="12"/>
  <c r="O16" i="12"/>
  <c r="P16" i="12"/>
  <c r="Q16" i="12"/>
  <c r="R16" i="12"/>
  <c r="S16" i="12"/>
  <c r="T16" i="12"/>
  <c r="U16" i="12"/>
  <c r="V16" i="12"/>
  <c r="W16" i="12"/>
  <c r="X16" i="12"/>
  <c r="Y16" i="12"/>
  <c r="Z16" i="12"/>
  <c r="AA16" i="12"/>
  <c r="AB16" i="12"/>
  <c r="AC16" i="12"/>
  <c r="AD16" i="12"/>
  <c r="AE16" i="12"/>
  <c r="AF16" i="12"/>
  <c r="AG16" i="12"/>
  <c r="AH16" i="12"/>
  <c r="AI16" i="12"/>
  <c r="AJ16" i="12"/>
  <c r="AK16" i="12"/>
  <c r="AL16" i="12"/>
  <c r="AM16" i="12"/>
  <c r="AN16" i="12"/>
  <c r="AO16" i="12"/>
  <c r="AP16" i="12"/>
  <c r="AQ16" i="12"/>
  <c r="AR16" i="12"/>
  <c r="AS16" i="12"/>
  <c r="AT16" i="12"/>
  <c r="AU16" i="12"/>
  <c r="AV16" i="12"/>
  <c r="M17" i="12"/>
  <c r="N17" i="12"/>
  <c r="O17" i="12"/>
  <c r="P17" i="12"/>
  <c r="Q17" i="12"/>
  <c r="R17" i="12"/>
  <c r="S17" i="12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AF17" i="12"/>
  <c r="AG17" i="12"/>
  <c r="AH17" i="12"/>
  <c r="AI17" i="12"/>
  <c r="AJ17" i="12"/>
  <c r="AK17" i="12"/>
  <c r="AL17" i="12"/>
  <c r="AM17" i="12"/>
  <c r="AN17" i="12"/>
  <c r="AO17" i="12"/>
  <c r="AP17" i="12"/>
  <c r="AQ17" i="12"/>
  <c r="AR17" i="12"/>
  <c r="AS17" i="12"/>
  <c r="AT17" i="12"/>
  <c r="AU17" i="12"/>
  <c r="AV17" i="12"/>
  <c r="M18" i="12"/>
  <c r="N18" i="12"/>
  <c r="O18" i="12"/>
  <c r="P18" i="12"/>
  <c r="Q18" i="12"/>
  <c r="R18" i="12"/>
  <c r="S18" i="12"/>
  <c r="T18" i="12"/>
  <c r="U18" i="12"/>
  <c r="V18" i="12"/>
  <c r="W18" i="12"/>
  <c r="X18" i="12"/>
  <c r="Y18" i="12"/>
  <c r="Z18" i="12"/>
  <c r="AA18" i="12"/>
  <c r="AB18" i="12"/>
  <c r="AC18" i="12"/>
  <c r="AD18" i="12"/>
  <c r="AE18" i="12"/>
  <c r="AF18" i="12"/>
  <c r="AG18" i="12"/>
  <c r="AH18" i="12"/>
  <c r="AI18" i="12"/>
  <c r="AJ18" i="12"/>
  <c r="AK18" i="12"/>
  <c r="AL18" i="12"/>
  <c r="AM18" i="12"/>
  <c r="AN18" i="12"/>
  <c r="AO18" i="12"/>
  <c r="AP18" i="12"/>
  <c r="AQ18" i="12"/>
  <c r="AR18" i="12"/>
  <c r="AS18" i="12"/>
  <c r="AT18" i="12"/>
  <c r="AU18" i="12"/>
  <c r="AV18" i="12"/>
  <c r="M19" i="12"/>
  <c r="N19" i="12"/>
  <c r="O19" i="12"/>
  <c r="P19" i="12"/>
  <c r="Q19" i="12"/>
  <c r="R19" i="12"/>
  <c r="S19" i="12"/>
  <c r="T19" i="12"/>
  <c r="U19" i="12"/>
  <c r="V19" i="12"/>
  <c r="W19" i="12"/>
  <c r="X19" i="12"/>
  <c r="Y19" i="12"/>
  <c r="Z19" i="12"/>
  <c r="AA19" i="12"/>
  <c r="AB19" i="12"/>
  <c r="AC19" i="12"/>
  <c r="AD19" i="12"/>
  <c r="AE19" i="12"/>
  <c r="AF19" i="12"/>
  <c r="AG19" i="12"/>
  <c r="AH19" i="12"/>
  <c r="AI19" i="12"/>
  <c r="AJ19" i="12"/>
  <c r="AK19" i="12"/>
  <c r="AL19" i="12"/>
  <c r="AM19" i="12"/>
  <c r="AN19" i="12"/>
  <c r="AO19" i="12"/>
  <c r="AP19" i="12"/>
  <c r="AQ19" i="12"/>
  <c r="AR19" i="12"/>
  <c r="AS19" i="12"/>
  <c r="AT19" i="12"/>
  <c r="AU19" i="12"/>
  <c r="AV19" i="12"/>
  <c r="M20" i="12"/>
  <c r="N20" i="12"/>
  <c r="O20" i="12"/>
  <c r="P20" i="12"/>
  <c r="Q20" i="12"/>
  <c r="R20" i="12"/>
  <c r="S20" i="12"/>
  <c r="T20" i="12"/>
  <c r="U20" i="12"/>
  <c r="V20" i="12"/>
  <c r="W20" i="12"/>
  <c r="X20" i="12"/>
  <c r="Y20" i="12"/>
  <c r="Z20" i="12"/>
  <c r="AA20" i="12"/>
  <c r="AB20" i="12"/>
  <c r="AC20" i="12"/>
  <c r="AD20" i="12"/>
  <c r="AE20" i="12"/>
  <c r="AF20" i="12"/>
  <c r="AG20" i="12"/>
  <c r="AH20" i="12"/>
  <c r="AI20" i="12"/>
  <c r="AJ20" i="12"/>
  <c r="AK20" i="12"/>
  <c r="AL20" i="12"/>
  <c r="AM20" i="12"/>
  <c r="AN20" i="12"/>
  <c r="AO20" i="12"/>
  <c r="AP20" i="12"/>
  <c r="AQ20" i="12"/>
  <c r="AR20" i="12"/>
  <c r="AS20" i="12"/>
  <c r="AT20" i="12"/>
  <c r="AU20" i="12"/>
  <c r="AV20" i="12"/>
  <c r="M21" i="12"/>
  <c r="N21" i="12"/>
  <c r="O21" i="12"/>
  <c r="P21" i="12"/>
  <c r="Q21" i="12"/>
  <c r="R21" i="12"/>
  <c r="S21" i="12"/>
  <c r="T21" i="12"/>
  <c r="U21" i="12"/>
  <c r="V21" i="12"/>
  <c r="W21" i="12"/>
  <c r="X21" i="12"/>
  <c r="Y21" i="12"/>
  <c r="Z21" i="12"/>
  <c r="AA21" i="12"/>
  <c r="AB21" i="12"/>
  <c r="AC21" i="12"/>
  <c r="AD21" i="12"/>
  <c r="AE21" i="12"/>
  <c r="AF21" i="12"/>
  <c r="AG21" i="12"/>
  <c r="AH21" i="12"/>
  <c r="AI21" i="12"/>
  <c r="AJ21" i="12"/>
  <c r="AK21" i="12"/>
  <c r="AL21" i="12"/>
  <c r="AM21" i="12"/>
  <c r="AN21" i="12"/>
  <c r="AO21" i="12"/>
  <c r="AP21" i="12"/>
  <c r="AQ21" i="12"/>
  <c r="AR21" i="12"/>
  <c r="AS21" i="12"/>
  <c r="AT21" i="12"/>
  <c r="AU21" i="12"/>
  <c r="AV21" i="12"/>
  <c r="M22" i="12"/>
  <c r="N22" i="12"/>
  <c r="O22" i="12"/>
  <c r="P22" i="12"/>
  <c r="Q22" i="12"/>
  <c r="R22" i="12"/>
  <c r="S22" i="12"/>
  <c r="T22" i="12"/>
  <c r="U22" i="12"/>
  <c r="V22" i="12"/>
  <c r="W22" i="12"/>
  <c r="X22" i="12"/>
  <c r="Y22" i="12"/>
  <c r="Z22" i="12"/>
  <c r="AA22" i="12"/>
  <c r="AB22" i="12"/>
  <c r="AC22" i="12"/>
  <c r="AD22" i="12"/>
  <c r="AE22" i="12"/>
  <c r="AF22" i="12"/>
  <c r="AG22" i="12"/>
  <c r="AH22" i="12"/>
  <c r="AI22" i="12"/>
  <c r="AJ22" i="12"/>
  <c r="AK22" i="12"/>
  <c r="AL22" i="12"/>
  <c r="AM22" i="12"/>
  <c r="AN22" i="12"/>
  <c r="AO22" i="12"/>
  <c r="AP22" i="12"/>
  <c r="AQ22" i="12"/>
  <c r="AR22" i="12"/>
  <c r="AS22" i="12"/>
  <c r="AT22" i="12"/>
  <c r="AU22" i="12"/>
  <c r="AV22" i="12"/>
  <c r="M23" i="12"/>
  <c r="N23" i="12"/>
  <c r="O23" i="12"/>
  <c r="P23" i="12"/>
  <c r="Q23" i="12"/>
  <c r="R23" i="12"/>
  <c r="S23" i="12"/>
  <c r="T23" i="12"/>
  <c r="U23" i="12"/>
  <c r="V23" i="12"/>
  <c r="W23" i="12"/>
  <c r="X23" i="12"/>
  <c r="Y23" i="12"/>
  <c r="Z23" i="12"/>
  <c r="AA23" i="12"/>
  <c r="AB23" i="12"/>
  <c r="AC23" i="12"/>
  <c r="AD23" i="12"/>
  <c r="AE23" i="12"/>
  <c r="AF23" i="12"/>
  <c r="AG23" i="12"/>
  <c r="AH23" i="12"/>
  <c r="AI23" i="12"/>
  <c r="AJ23" i="12"/>
  <c r="AK23" i="12"/>
  <c r="AL23" i="12"/>
  <c r="AM23" i="12"/>
  <c r="AN23" i="12"/>
  <c r="AO23" i="12"/>
  <c r="AP23" i="12"/>
  <c r="AQ23" i="12"/>
  <c r="AR23" i="12"/>
  <c r="AS23" i="12"/>
  <c r="AT23" i="12"/>
  <c r="AU23" i="12"/>
  <c r="AV23" i="12"/>
  <c r="M24" i="12"/>
  <c r="N24" i="12"/>
  <c r="O24" i="12"/>
  <c r="P24" i="12"/>
  <c r="Q24" i="12"/>
  <c r="R24" i="12"/>
  <c r="S24" i="12"/>
  <c r="T24" i="12"/>
  <c r="U24" i="12"/>
  <c r="V24" i="12"/>
  <c r="W24" i="12"/>
  <c r="X24" i="12"/>
  <c r="Y24" i="12"/>
  <c r="Z24" i="12"/>
  <c r="AA24" i="12"/>
  <c r="AB24" i="12"/>
  <c r="AC24" i="12"/>
  <c r="AD24" i="12"/>
  <c r="AE24" i="12"/>
  <c r="AF24" i="12"/>
  <c r="AG24" i="12"/>
  <c r="AH24" i="12"/>
  <c r="AI24" i="12"/>
  <c r="AJ24" i="12"/>
  <c r="AK24" i="12"/>
  <c r="AL24" i="12"/>
  <c r="AM24" i="12"/>
  <c r="AN24" i="12"/>
  <c r="AO24" i="12"/>
  <c r="AP24" i="12"/>
  <c r="AQ24" i="12"/>
  <c r="AR24" i="12"/>
  <c r="AS24" i="12"/>
  <c r="AT24" i="12"/>
  <c r="AU24" i="12"/>
  <c r="AV24" i="12"/>
  <c r="M25" i="12"/>
  <c r="N25" i="12"/>
  <c r="O25" i="12"/>
  <c r="P25" i="12"/>
  <c r="Q25" i="12"/>
  <c r="R25" i="12"/>
  <c r="S25" i="12"/>
  <c r="T25" i="12"/>
  <c r="U25" i="12"/>
  <c r="V25" i="12"/>
  <c r="W25" i="12"/>
  <c r="X25" i="12"/>
  <c r="Y25" i="12"/>
  <c r="Z25" i="12"/>
  <c r="AA25" i="12"/>
  <c r="AB25" i="12"/>
  <c r="AC25" i="12"/>
  <c r="AD25" i="12"/>
  <c r="AE25" i="12"/>
  <c r="AF25" i="12"/>
  <c r="AG25" i="12"/>
  <c r="AH25" i="12"/>
  <c r="AI25" i="12"/>
  <c r="AJ25" i="12"/>
  <c r="AK25" i="12"/>
  <c r="AL25" i="12"/>
  <c r="AM25" i="12"/>
  <c r="AN25" i="12"/>
  <c r="AO25" i="12"/>
  <c r="AP25" i="12"/>
  <c r="AQ25" i="12"/>
  <c r="AR25" i="12"/>
  <c r="AS25" i="12"/>
  <c r="AT25" i="12"/>
  <c r="AU25" i="12"/>
  <c r="AV25" i="12"/>
  <c r="M26" i="12"/>
  <c r="N26" i="12"/>
  <c r="O26" i="12"/>
  <c r="P26" i="12"/>
  <c r="Q26" i="12"/>
  <c r="R26" i="12"/>
  <c r="S26" i="12"/>
  <c r="T26" i="12"/>
  <c r="U26" i="12"/>
  <c r="V26" i="12"/>
  <c r="W26" i="12"/>
  <c r="X26" i="12"/>
  <c r="Y26" i="12"/>
  <c r="Z26" i="12"/>
  <c r="AA26" i="12"/>
  <c r="AB26" i="12"/>
  <c r="AC26" i="12"/>
  <c r="AD26" i="12"/>
  <c r="AE26" i="12"/>
  <c r="AF26" i="12"/>
  <c r="AG26" i="12"/>
  <c r="AH26" i="12"/>
  <c r="AI26" i="12"/>
  <c r="AJ26" i="12"/>
  <c r="AK26" i="12"/>
  <c r="AL26" i="12"/>
  <c r="AM26" i="12"/>
  <c r="AN26" i="12"/>
  <c r="AO26" i="12"/>
  <c r="AP26" i="12"/>
  <c r="AQ26" i="12"/>
  <c r="AR26" i="12"/>
  <c r="AS26" i="12"/>
  <c r="AT26" i="12"/>
  <c r="AU26" i="12"/>
  <c r="AV26" i="12"/>
  <c r="M27" i="12"/>
  <c r="N27" i="12"/>
  <c r="O27" i="12"/>
  <c r="P27" i="12"/>
  <c r="Q27" i="12"/>
  <c r="R27" i="12"/>
  <c r="S27" i="12"/>
  <c r="T27" i="12"/>
  <c r="U27" i="12"/>
  <c r="V27" i="12"/>
  <c r="W27" i="12"/>
  <c r="X27" i="12"/>
  <c r="Y27" i="12"/>
  <c r="Z27" i="12"/>
  <c r="AA27" i="12"/>
  <c r="AB27" i="12"/>
  <c r="AC27" i="12"/>
  <c r="AD27" i="12"/>
  <c r="AE27" i="12"/>
  <c r="AF27" i="12"/>
  <c r="AG27" i="12"/>
  <c r="AH27" i="12"/>
  <c r="AI27" i="12"/>
  <c r="AJ27" i="12"/>
  <c r="AK27" i="12"/>
  <c r="AL27" i="12"/>
  <c r="AM27" i="12"/>
  <c r="AN27" i="12"/>
  <c r="AO27" i="12"/>
  <c r="AP27" i="12"/>
  <c r="AQ27" i="12"/>
  <c r="AR27" i="12"/>
  <c r="AS27" i="12"/>
  <c r="AT27" i="12"/>
  <c r="AU27" i="12"/>
  <c r="AV27" i="12"/>
  <c r="M28" i="12"/>
  <c r="N28" i="12"/>
  <c r="O28" i="12"/>
  <c r="P28" i="12"/>
  <c r="Q28" i="12"/>
  <c r="R28" i="12"/>
  <c r="S28" i="12"/>
  <c r="T28" i="12"/>
  <c r="U28" i="12"/>
  <c r="V28" i="12"/>
  <c r="W28" i="12"/>
  <c r="X28" i="12"/>
  <c r="Y28" i="12"/>
  <c r="Z28" i="12"/>
  <c r="AA28" i="12"/>
  <c r="AB28" i="12"/>
  <c r="AC28" i="12"/>
  <c r="AD28" i="12"/>
  <c r="AE28" i="12"/>
  <c r="AF28" i="12"/>
  <c r="AG28" i="12"/>
  <c r="AH28" i="12"/>
  <c r="AI28" i="12"/>
  <c r="AJ28" i="12"/>
  <c r="AK28" i="12"/>
  <c r="AL28" i="12"/>
  <c r="AM28" i="12"/>
  <c r="AN28" i="12"/>
  <c r="AO28" i="12"/>
  <c r="AP28" i="12"/>
  <c r="AQ28" i="12"/>
  <c r="AR28" i="12"/>
  <c r="AS28" i="12"/>
  <c r="AT28" i="12"/>
  <c r="AU28" i="12"/>
  <c r="AV28" i="12"/>
  <c r="M29" i="12"/>
  <c r="N29" i="12"/>
  <c r="O29" i="12"/>
  <c r="P29" i="12"/>
  <c r="Q29" i="12"/>
  <c r="R29" i="12"/>
  <c r="S29" i="12"/>
  <c r="T29" i="12"/>
  <c r="U29" i="12"/>
  <c r="V29" i="12"/>
  <c r="W29" i="12"/>
  <c r="X29" i="12"/>
  <c r="Y29" i="12"/>
  <c r="Z29" i="12"/>
  <c r="AA29" i="12"/>
  <c r="AB29" i="12"/>
  <c r="AC29" i="12"/>
  <c r="AD29" i="12"/>
  <c r="AE29" i="12"/>
  <c r="AF29" i="12"/>
  <c r="AG29" i="12"/>
  <c r="AH29" i="12"/>
  <c r="AI29" i="12"/>
  <c r="AJ29" i="12"/>
  <c r="AK29" i="12"/>
  <c r="AL29" i="12"/>
  <c r="AM29" i="12"/>
  <c r="AN29" i="12"/>
  <c r="AO29" i="12"/>
  <c r="AP29" i="12"/>
  <c r="AQ29" i="12"/>
  <c r="AR29" i="12"/>
  <c r="AS29" i="12"/>
  <c r="AT29" i="12"/>
  <c r="AU29" i="12"/>
  <c r="AV29" i="12"/>
  <c r="M30" i="12"/>
  <c r="N30" i="12"/>
  <c r="O30" i="12"/>
  <c r="P30" i="12"/>
  <c r="Q30" i="12"/>
  <c r="R30" i="12"/>
  <c r="S30" i="12"/>
  <c r="T30" i="12"/>
  <c r="U30" i="12"/>
  <c r="V30" i="12"/>
  <c r="W30" i="12"/>
  <c r="X30" i="12"/>
  <c r="Y30" i="12"/>
  <c r="Z30" i="12"/>
  <c r="AA30" i="12"/>
  <c r="AB30" i="12"/>
  <c r="AC30" i="12"/>
  <c r="AD30" i="12"/>
  <c r="AE30" i="12"/>
  <c r="AF30" i="12"/>
  <c r="AG30" i="12"/>
  <c r="AH30" i="12"/>
  <c r="AI30" i="12"/>
  <c r="AJ30" i="12"/>
  <c r="AK30" i="12"/>
  <c r="AL30" i="12"/>
  <c r="AM30" i="12"/>
  <c r="AN30" i="12"/>
  <c r="AO30" i="12"/>
  <c r="AP30" i="12"/>
  <c r="AQ30" i="12"/>
  <c r="AR30" i="12"/>
  <c r="AS30" i="12"/>
  <c r="AT30" i="12"/>
  <c r="AU30" i="12"/>
  <c r="AV30" i="12"/>
  <c r="M31" i="12"/>
  <c r="N31" i="12"/>
  <c r="O31" i="12"/>
  <c r="P31" i="12"/>
  <c r="Q31" i="12"/>
  <c r="R31" i="12"/>
  <c r="S31" i="12"/>
  <c r="T31" i="12"/>
  <c r="U31" i="12"/>
  <c r="V31" i="12"/>
  <c r="W31" i="12"/>
  <c r="X31" i="12"/>
  <c r="Y31" i="12"/>
  <c r="Z31" i="12"/>
  <c r="AA31" i="12"/>
  <c r="AB31" i="12"/>
  <c r="AC31" i="12"/>
  <c r="AD31" i="12"/>
  <c r="AE31" i="12"/>
  <c r="AF31" i="12"/>
  <c r="AG31" i="12"/>
  <c r="AH31" i="12"/>
  <c r="AI31" i="12"/>
  <c r="AJ31" i="12"/>
  <c r="AK31" i="12"/>
  <c r="AL31" i="12"/>
  <c r="AM31" i="12"/>
  <c r="AN31" i="12"/>
  <c r="AO31" i="12"/>
  <c r="AP31" i="12"/>
  <c r="AQ31" i="12"/>
  <c r="AR31" i="12"/>
  <c r="AS31" i="12"/>
  <c r="AT31" i="12"/>
  <c r="AU31" i="12"/>
  <c r="AV31" i="12"/>
  <c r="M32" i="12"/>
  <c r="N32" i="12"/>
  <c r="O32" i="12"/>
  <c r="P32" i="12"/>
  <c r="Q32" i="12"/>
  <c r="R32" i="12"/>
  <c r="S32" i="12"/>
  <c r="T32" i="12"/>
  <c r="U32" i="12"/>
  <c r="V32" i="12"/>
  <c r="W32" i="12"/>
  <c r="X32" i="12"/>
  <c r="Y32" i="12"/>
  <c r="Z32" i="12"/>
  <c r="AA32" i="12"/>
  <c r="AB32" i="12"/>
  <c r="AC32" i="12"/>
  <c r="AD32" i="12"/>
  <c r="AE32" i="12"/>
  <c r="AF32" i="12"/>
  <c r="AG32" i="12"/>
  <c r="AH32" i="12"/>
  <c r="AI32" i="12"/>
  <c r="AJ32" i="12"/>
  <c r="AK32" i="12"/>
  <c r="AL32" i="12"/>
  <c r="AM32" i="12"/>
  <c r="AN32" i="12"/>
  <c r="AO32" i="12"/>
  <c r="AP32" i="12"/>
  <c r="AQ32" i="12"/>
  <c r="AR32" i="12"/>
  <c r="AS32" i="12"/>
  <c r="AT32" i="12"/>
  <c r="AU32" i="12"/>
  <c r="AV32" i="12"/>
  <c r="M33" i="12"/>
  <c r="N33" i="12"/>
  <c r="O33" i="12"/>
  <c r="P33" i="12"/>
  <c r="Q33" i="12"/>
  <c r="R33" i="12"/>
  <c r="S33" i="12"/>
  <c r="T33" i="12"/>
  <c r="U33" i="12"/>
  <c r="V33" i="12"/>
  <c r="W33" i="12"/>
  <c r="X33" i="12"/>
  <c r="Y33" i="12"/>
  <c r="Z33" i="12"/>
  <c r="AA33" i="12"/>
  <c r="AB33" i="12"/>
  <c r="AC33" i="12"/>
  <c r="AD33" i="12"/>
  <c r="AE33" i="12"/>
  <c r="AF33" i="12"/>
  <c r="AG33" i="12"/>
  <c r="AH33" i="12"/>
  <c r="AI33" i="12"/>
  <c r="AJ33" i="12"/>
  <c r="AK33" i="12"/>
  <c r="AL33" i="12"/>
  <c r="AM33" i="12"/>
  <c r="AN33" i="12"/>
  <c r="AO33" i="12"/>
  <c r="AP33" i="12"/>
  <c r="AQ33" i="12"/>
  <c r="AR33" i="12"/>
  <c r="AS33" i="12"/>
  <c r="AT33" i="12"/>
  <c r="AU33" i="12"/>
  <c r="AV33" i="12"/>
  <c r="M34" i="12"/>
  <c r="N34" i="12"/>
  <c r="O34" i="12"/>
  <c r="P34" i="12"/>
  <c r="Q34" i="12"/>
  <c r="R34" i="12"/>
  <c r="S34" i="12"/>
  <c r="T34" i="12"/>
  <c r="U34" i="12"/>
  <c r="V34" i="12"/>
  <c r="W34" i="12"/>
  <c r="X34" i="12"/>
  <c r="Y34" i="12"/>
  <c r="Z34" i="12"/>
  <c r="AA34" i="12"/>
  <c r="AB34" i="12"/>
  <c r="AC34" i="12"/>
  <c r="AD34" i="12"/>
  <c r="AE34" i="12"/>
  <c r="AF34" i="12"/>
  <c r="AG34" i="12"/>
  <c r="AH34" i="12"/>
  <c r="AI34" i="12"/>
  <c r="AJ34" i="12"/>
  <c r="AK34" i="12"/>
  <c r="AL34" i="12"/>
  <c r="AM34" i="12"/>
  <c r="AN34" i="12"/>
  <c r="AO34" i="12"/>
  <c r="AP34" i="12"/>
  <c r="AQ34" i="12"/>
  <c r="AR34" i="12"/>
  <c r="AS34" i="12"/>
  <c r="AT34" i="12"/>
  <c r="AU34" i="12"/>
  <c r="AV34" i="12"/>
  <c r="M35" i="12"/>
  <c r="N35" i="12"/>
  <c r="O35" i="12"/>
  <c r="P35" i="12"/>
  <c r="Q35" i="12"/>
  <c r="R35" i="12"/>
  <c r="S35" i="12"/>
  <c r="T35" i="12"/>
  <c r="U35" i="12"/>
  <c r="V35" i="12"/>
  <c r="W35" i="12"/>
  <c r="X35" i="12"/>
  <c r="Y35" i="12"/>
  <c r="Z35" i="12"/>
  <c r="AA35" i="12"/>
  <c r="AB35" i="12"/>
  <c r="AC35" i="12"/>
  <c r="AD35" i="12"/>
  <c r="AE35" i="12"/>
  <c r="AF35" i="12"/>
  <c r="AG35" i="12"/>
  <c r="AH35" i="12"/>
  <c r="AI35" i="12"/>
  <c r="AJ35" i="12"/>
  <c r="AK35" i="12"/>
  <c r="AL35" i="12"/>
  <c r="AM35" i="12"/>
  <c r="AN35" i="12"/>
  <c r="AO35" i="12"/>
  <c r="AP35" i="12"/>
  <c r="AQ35" i="12"/>
  <c r="AR35" i="12"/>
  <c r="AS35" i="12"/>
  <c r="AT35" i="12"/>
  <c r="AU35" i="12"/>
  <c r="AV35" i="12"/>
  <c r="M36" i="12"/>
  <c r="N36" i="12"/>
  <c r="O36" i="12"/>
  <c r="P36" i="12"/>
  <c r="Q36" i="12"/>
  <c r="R36" i="12"/>
  <c r="S36" i="12"/>
  <c r="T36" i="12"/>
  <c r="U36" i="12"/>
  <c r="V36" i="12"/>
  <c r="W36" i="12"/>
  <c r="X36" i="12"/>
  <c r="Y36" i="12"/>
  <c r="Z36" i="12"/>
  <c r="AA36" i="12"/>
  <c r="AB36" i="12"/>
  <c r="AC36" i="12"/>
  <c r="AD36" i="12"/>
  <c r="AE36" i="12"/>
  <c r="AF36" i="12"/>
  <c r="AG36" i="12"/>
  <c r="AH36" i="12"/>
  <c r="AI36" i="12"/>
  <c r="AJ36" i="12"/>
  <c r="AK36" i="12"/>
  <c r="AL36" i="12"/>
  <c r="AM36" i="12"/>
  <c r="AN36" i="12"/>
  <c r="AO36" i="12"/>
  <c r="AP36" i="12"/>
  <c r="AQ36" i="12"/>
  <c r="AR36" i="12"/>
  <c r="AS36" i="12"/>
  <c r="AT36" i="12"/>
  <c r="AU36" i="12"/>
  <c r="AV36" i="12"/>
  <c r="M37" i="12"/>
  <c r="N37" i="12"/>
  <c r="O37" i="12"/>
  <c r="P37" i="12"/>
  <c r="Q37" i="12"/>
  <c r="R37" i="12"/>
  <c r="S37" i="12"/>
  <c r="T37" i="12"/>
  <c r="U37" i="12"/>
  <c r="V37" i="12"/>
  <c r="W37" i="12"/>
  <c r="X37" i="12"/>
  <c r="Y37" i="12"/>
  <c r="Z37" i="12"/>
  <c r="AA37" i="12"/>
  <c r="AB37" i="12"/>
  <c r="AC37" i="12"/>
  <c r="AD37" i="12"/>
  <c r="AE37" i="12"/>
  <c r="AF37" i="12"/>
  <c r="AG37" i="12"/>
  <c r="AH37" i="12"/>
  <c r="AI37" i="12"/>
  <c r="AJ37" i="12"/>
  <c r="AK37" i="12"/>
  <c r="AL37" i="12"/>
  <c r="AM37" i="12"/>
  <c r="AN37" i="12"/>
  <c r="AO37" i="12"/>
  <c r="AP37" i="12"/>
  <c r="AQ37" i="12"/>
  <c r="AR37" i="12"/>
  <c r="AS37" i="12"/>
  <c r="AT37" i="12"/>
  <c r="AU37" i="12"/>
  <c r="AV37" i="12"/>
  <c r="M38" i="12"/>
  <c r="N38" i="12"/>
  <c r="O38" i="12"/>
  <c r="P38" i="12"/>
  <c r="Q38" i="12"/>
  <c r="R38" i="12"/>
  <c r="S38" i="12"/>
  <c r="T38" i="12"/>
  <c r="U38" i="12"/>
  <c r="V38" i="12"/>
  <c r="W38" i="12"/>
  <c r="X38" i="12"/>
  <c r="Y38" i="12"/>
  <c r="Z38" i="12"/>
  <c r="AA38" i="12"/>
  <c r="AB38" i="12"/>
  <c r="AC38" i="12"/>
  <c r="AD38" i="12"/>
  <c r="AE38" i="12"/>
  <c r="AF38" i="12"/>
  <c r="AG38" i="12"/>
  <c r="AH38" i="12"/>
  <c r="AI38" i="12"/>
  <c r="AJ38" i="12"/>
  <c r="AK38" i="12"/>
  <c r="AL38" i="12"/>
  <c r="AM38" i="12"/>
  <c r="AN38" i="12"/>
  <c r="AO38" i="12"/>
  <c r="AP38" i="12"/>
  <c r="AQ38" i="12"/>
  <c r="AR38" i="12"/>
  <c r="AS38" i="12"/>
  <c r="AT38" i="12"/>
  <c r="AU38" i="12"/>
  <c r="AV38" i="12"/>
  <c r="M39" i="12"/>
  <c r="N39" i="12"/>
  <c r="O39" i="12"/>
  <c r="P39" i="12"/>
  <c r="Q39" i="12"/>
  <c r="R39" i="12"/>
  <c r="S39" i="12"/>
  <c r="T39" i="12"/>
  <c r="U39" i="12"/>
  <c r="V39" i="12"/>
  <c r="W39" i="12"/>
  <c r="X39" i="12"/>
  <c r="Y39" i="12"/>
  <c r="Z39" i="12"/>
  <c r="AA39" i="12"/>
  <c r="AB39" i="12"/>
  <c r="AC39" i="12"/>
  <c r="AD39" i="12"/>
  <c r="AE39" i="12"/>
  <c r="AF39" i="12"/>
  <c r="AG39" i="12"/>
  <c r="AH39" i="12"/>
  <c r="AI39" i="12"/>
  <c r="AJ39" i="12"/>
  <c r="AK39" i="12"/>
  <c r="AL39" i="12"/>
  <c r="AM39" i="12"/>
  <c r="AN39" i="12"/>
  <c r="AO39" i="12"/>
  <c r="AP39" i="12"/>
  <c r="AQ39" i="12"/>
  <c r="AR39" i="12"/>
  <c r="AS39" i="12"/>
  <c r="AT39" i="12"/>
  <c r="AU39" i="12"/>
  <c r="AV39" i="12"/>
  <c r="M40" i="12"/>
  <c r="N40" i="12"/>
  <c r="O40" i="12"/>
  <c r="P40" i="12"/>
  <c r="Q40" i="12"/>
  <c r="R40" i="12"/>
  <c r="S40" i="12"/>
  <c r="T40" i="12"/>
  <c r="U40" i="12"/>
  <c r="V40" i="12"/>
  <c r="W40" i="12"/>
  <c r="X40" i="12"/>
  <c r="Y40" i="12"/>
  <c r="Z40" i="12"/>
  <c r="AA40" i="12"/>
  <c r="AB40" i="12"/>
  <c r="AC40" i="12"/>
  <c r="AD40" i="12"/>
  <c r="AE40" i="12"/>
  <c r="AF40" i="12"/>
  <c r="AG40" i="12"/>
  <c r="AH40" i="12"/>
  <c r="AI40" i="12"/>
  <c r="AJ40" i="12"/>
  <c r="AK40" i="12"/>
  <c r="AL40" i="12"/>
  <c r="AM40" i="12"/>
  <c r="AN40" i="12"/>
  <c r="AO40" i="12"/>
  <c r="AP40" i="12"/>
  <c r="AQ40" i="12"/>
  <c r="AR40" i="12"/>
  <c r="AS40" i="12"/>
  <c r="AT40" i="12"/>
  <c r="AU40" i="12"/>
  <c r="AV40" i="12"/>
  <c r="M41" i="12"/>
  <c r="N41" i="12"/>
  <c r="O41" i="12"/>
  <c r="P41" i="12"/>
  <c r="Q41" i="12"/>
  <c r="R41" i="12"/>
  <c r="S41" i="12"/>
  <c r="T41" i="12"/>
  <c r="U41" i="12"/>
  <c r="V41" i="12"/>
  <c r="W41" i="12"/>
  <c r="X41" i="12"/>
  <c r="Y41" i="12"/>
  <c r="Z41" i="12"/>
  <c r="AA41" i="12"/>
  <c r="AB41" i="12"/>
  <c r="AC41" i="12"/>
  <c r="AD41" i="12"/>
  <c r="AE41" i="12"/>
  <c r="AF41" i="12"/>
  <c r="AG41" i="12"/>
  <c r="AH41" i="12"/>
  <c r="AI41" i="12"/>
  <c r="AJ41" i="12"/>
  <c r="AK41" i="12"/>
  <c r="AL41" i="12"/>
  <c r="AM41" i="12"/>
  <c r="AN41" i="12"/>
  <c r="AO41" i="12"/>
  <c r="AP41" i="12"/>
  <c r="AQ41" i="12"/>
  <c r="AR41" i="12"/>
  <c r="AS41" i="12"/>
  <c r="AT41" i="12"/>
  <c r="AU41" i="12"/>
  <c r="AV41" i="12"/>
  <c r="M42" i="12"/>
  <c r="N42" i="12"/>
  <c r="O42" i="12"/>
  <c r="P42" i="12"/>
  <c r="Q42" i="12"/>
  <c r="R42" i="12"/>
  <c r="S42" i="12"/>
  <c r="T42" i="12"/>
  <c r="U42" i="12"/>
  <c r="V42" i="12"/>
  <c r="W42" i="12"/>
  <c r="X42" i="12"/>
  <c r="Y42" i="12"/>
  <c r="Z42" i="12"/>
  <c r="AA42" i="12"/>
  <c r="AB42" i="12"/>
  <c r="AC42" i="12"/>
  <c r="AD42" i="12"/>
  <c r="AE42" i="12"/>
  <c r="AF42" i="12"/>
  <c r="AG42" i="12"/>
  <c r="AH42" i="12"/>
  <c r="AI42" i="12"/>
  <c r="AJ42" i="12"/>
  <c r="AK42" i="12"/>
  <c r="AL42" i="12"/>
  <c r="AM42" i="12"/>
  <c r="AN42" i="12"/>
  <c r="AO42" i="12"/>
  <c r="AP42" i="12"/>
  <c r="AQ42" i="12"/>
  <c r="AR42" i="12"/>
  <c r="AS42" i="12"/>
  <c r="AT42" i="12"/>
  <c r="AU42" i="12"/>
  <c r="AV42" i="12"/>
  <c r="M43" i="12"/>
  <c r="N43" i="12"/>
  <c r="O43" i="12"/>
  <c r="P43" i="12"/>
  <c r="Q43" i="12"/>
  <c r="R43" i="12"/>
  <c r="S43" i="12"/>
  <c r="T43" i="12"/>
  <c r="U43" i="12"/>
  <c r="V43" i="12"/>
  <c r="W43" i="12"/>
  <c r="X43" i="12"/>
  <c r="Y43" i="12"/>
  <c r="Z43" i="12"/>
  <c r="AA43" i="12"/>
  <c r="AB43" i="12"/>
  <c r="AC43" i="12"/>
  <c r="AD43" i="12"/>
  <c r="AE43" i="12"/>
  <c r="AF43" i="12"/>
  <c r="AG43" i="12"/>
  <c r="AH43" i="12"/>
  <c r="AI43" i="12"/>
  <c r="AJ43" i="12"/>
  <c r="AK43" i="12"/>
  <c r="AL43" i="12"/>
  <c r="AM43" i="12"/>
  <c r="AN43" i="12"/>
  <c r="AO43" i="12"/>
  <c r="AP43" i="12"/>
  <c r="AQ43" i="12"/>
  <c r="AR43" i="12"/>
  <c r="AS43" i="12"/>
  <c r="AT43" i="12"/>
  <c r="AU43" i="12"/>
  <c r="AV43" i="12"/>
  <c r="M44" i="12"/>
  <c r="N44" i="12"/>
  <c r="O44" i="12"/>
  <c r="P44" i="12"/>
  <c r="Q44" i="12"/>
  <c r="R44" i="12"/>
  <c r="S44" i="12"/>
  <c r="T44" i="12"/>
  <c r="U44" i="12"/>
  <c r="V44" i="12"/>
  <c r="W44" i="12"/>
  <c r="X44" i="12"/>
  <c r="Y44" i="12"/>
  <c r="Z44" i="12"/>
  <c r="AA44" i="12"/>
  <c r="AB44" i="12"/>
  <c r="AC44" i="12"/>
  <c r="AD44" i="12"/>
  <c r="AE44" i="12"/>
  <c r="AF44" i="12"/>
  <c r="AG44" i="12"/>
  <c r="AH44" i="12"/>
  <c r="AI44" i="12"/>
  <c r="AJ44" i="12"/>
  <c r="AK44" i="12"/>
  <c r="AL44" i="12"/>
  <c r="AM44" i="12"/>
  <c r="AN44" i="12"/>
  <c r="AO44" i="12"/>
  <c r="AP44" i="12"/>
  <c r="AQ44" i="12"/>
  <c r="AR44" i="12"/>
  <c r="AS44" i="12"/>
  <c r="AT44" i="12"/>
  <c r="AU44" i="12"/>
  <c r="AV44" i="12"/>
  <c r="M45" i="12"/>
  <c r="N45" i="12"/>
  <c r="O45" i="12"/>
  <c r="P45" i="12"/>
  <c r="Q45" i="12"/>
  <c r="R45" i="12"/>
  <c r="S45" i="12"/>
  <c r="T45" i="12"/>
  <c r="U45" i="12"/>
  <c r="V45" i="12"/>
  <c r="W45" i="12"/>
  <c r="X45" i="12"/>
  <c r="Y45" i="12"/>
  <c r="Z45" i="12"/>
  <c r="AA45" i="12"/>
  <c r="AB45" i="12"/>
  <c r="AC45" i="12"/>
  <c r="AD45" i="12"/>
  <c r="AE45" i="12"/>
  <c r="AF45" i="12"/>
  <c r="AG45" i="12"/>
  <c r="AH45" i="12"/>
  <c r="AI45" i="12"/>
  <c r="AJ45" i="12"/>
  <c r="AK45" i="12"/>
  <c r="AL45" i="12"/>
  <c r="AM45" i="12"/>
  <c r="AN45" i="12"/>
  <c r="AO45" i="12"/>
  <c r="AP45" i="12"/>
  <c r="AQ45" i="12"/>
  <c r="AR45" i="12"/>
  <c r="AS45" i="12"/>
  <c r="AT45" i="12"/>
  <c r="AU45" i="12"/>
  <c r="AV45" i="12"/>
  <c r="M46" i="12"/>
  <c r="N46" i="12"/>
  <c r="O46" i="12"/>
  <c r="P46" i="12"/>
  <c r="Q46" i="12"/>
  <c r="R46" i="12"/>
  <c r="S46" i="12"/>
  <c r="T46" i="12"/>
  <c r="U46" i="12"/>
  <c r="V46" i="12"/>
  <c r="W46" i="12"/>
  <c r="X46" i="12"/>
  <c r="Y46" i="12"/>
  <c r="Z46" i="12"/>
  <c r="AA46" i="12"/>
  <c r="AB46" i="12"/>
  <c r="AC46" i="12"/>
  <c r="AD46" i="12"/>
  <c r="AE46" i="12"/>
  <c r="AF46" i="12"/>
  <c r="AG46" i="12"/>
  <c r="AH46" i="12"/>
  <c r="AI46" i="12"/>
  <c r="AJ46" i="12"/>
  <c r="AK46" i="12"/>
  <c r="AL46" i="12"/>
  <c r="AM46" i="12"/>
  <c r="AN46" i="12"/>
  <c r="AO46" i="12"/>
  <c r="AP46" i="12"/>
  <c r="AQ46" i="12"/>
  <c r="AR46" i="12"/>
  <c r="AS46" i="12"/>
  <c r="AT46" i="12"/>
  <c r="AU46" i="12"/>
  <c r="AV46" i="12"/>
  <c r="M47" i="12"/>
  <c r="N47" i="12"/>
  <c r="O47" i="12"/>
  <c r="P47" i="12"/>
  <c r="Q47" i="12"/>
  <c r="R47" i="12"/>
  <c r="S47" i="12"/>
  <c r="T47" i="12"/>
  <c r="U47" i="12"/>
  <c r="V47" i="12"/>
  <c r="W47" i="12"/>
  <c r="X47" i="12"/>
  <c r="Y47" i="12"/>
  <c r="Z47" i="12"/>
  <c r="AA47" i="12"/>
  <c r="AB47" i="12"/>
  <c r="AC47" i="12"/>
  <c r="AD47" i="12"/>
  <c r="AE47" i="12"/>
  <c r="AF47" i="12"/>
  <c r="AG47" i="12"/>
  <c r="AH47" i="12"/>
  <c r="AI47" i="12"/>
  <c r="AJ47" i="12"/>
  <c r="AK47" i="12"/>
  <c r="AL47" i="12"/>
  <c r="AM47" i="12"/>
  <c r="AN47" i="12"/>
  <c r="AO47" i="12"/>
  <c r="AP47" i="12"/>
  <c r="AQ47" i="12"/>
  <c r="AR47" i="12"/>
  <c r="AS47" i="12"/>
  <c r="AT47" i="12"/>
  <c r="AU47" i="12"/>
  <c r="AV47" i="12"/>
  <c r="M48" i="12"/>
  <c r="N48" i="12"/>
  <c r="O48" i="12"/>
  <c r="P48" i="12"/>
  <c r="Q48" i="12"/>
  <c r="R48" i="12"/>
  <c r="S48" i="12"/>
  <c r="T48" i="12"/>
  <c r="U48" i="12"/>
  <c r="V48" i="12"/>
  <c r="W48" i="12"/>
  <c r="X48" i="12"/>
  <c r="Y48" i="12"/>
  <c r="Z48" i="12"/>
  <c r="AA48" i="12"/>
  <c r="AB48" i="12"/>
  <c r="AC48" i="12"/>
  <c r="AD48" i="12"/>
  <c r="AE48" i="12"/>
  <c r="AF48" i="12"/>
  <c r="AG48" i="12"/>
  <c r="AH48" i="12"/>
  <c r="AI48" i="12"/>
  <c r="AJ48" i="12"/>
  <c r="AK48" i="12"/>
  <c r="AL48" i="12"/>
  <c r="AM48" i="12"/>
  <c r="AN48" i="12"/>
  <c r="AO48" i="12"/>
  <c r="AP48" i="12"/>
  <c r="AQ48" i="12"/>
  <c r="AR48" i="12"/>
  <c r="AS48" i="12"/>
  <c r="AT48" i="12"/>
  <c r="AU48" i="12"/>
  <c r="AV48" i="12"/>
  <c r="M49" i="12"/>
  <c r="N49" i="12"/>
  <c r="O49" i="12"/>
  <c r="P49" i="12"/>
  <c r="Q49" i="12"/>
  <c r="R49" i="12"/>
  <c r="S49" i="12"/>
  <c r="T49" i="12"/>
  <c r="U49" i="12"/>
  <c r="V49" i="12"/>
  <c r="W49" i="12"/>
  <c r="X49" i="12"/>
  <c r="Y49" i="12"/>
  <c r="Z49" i="12"/>
  <c r="AA49" i="12"/>
  <c r="AB49" i="12"/>
  <c r="AC49" i="12"/>
  <c r="AD49" i="12"/>
  <c r="AE49" i="12"/>
  <c r="AF49" i="12"/>
  <c r="AG49" i="12"/>
  <c r="AH49" i="12"/>
  <c r="AI49" i="12"/>
  <c r="AJ49" i="12"/>
  <c r="AK49" i="12"/>
  <c r="AL49" i="12"/>
  <c r="AM49" i="12"/>
  <c r="AN49" i="12"/>
  <c r="AO49" i="12"/>
  <c r="AP49" i="12"/>
  <c r="AQ49" i="12"/>
  <c r="AR49" i="12"/>
  <c r="AS49" i="12"/>
  <c r="AT49" i="12"/>
  <c r="AU49" i="12"/>
  <c r="AV49" i="12"/>
  <c r="M50" i="12"/>
  <c r="N50" i="12"/>
  <c r="O50" i="12"/>
  <c r="P50" i="12"/>
  <c r="Q50" i="12"/>
  <c r="R50" i="12"/>
  <c r="S50" i="12"/>
  <c r="T50" i="12"/>
  <c r="U50" i="12"/>
  <c r="V50" i="12"/>
  <c r="W50" i="12"/>
  <c r="X50" i="12"/>
  <c r="Y50" i="12"/>
  <c r="Z50" i="12"/>
  <c r="AA50" i="12"/>
  <c r="AB50" i="12"/>
  <c r="AC50" i="12"/>
  <c r="AD50" i="12"/>
  <c r="AE50" i="12"/>
  <c r="AF50" i="12"/>
  <c r="AG50" i="12"/>
  <c r="AH50" i="12"/>
  <c r="AI50" i="12"/>
  <c r="AJ50" i="12"/>
  <c r="AK50" i="12"/>
  <c r="AL50" i="12"/>
  <c r="AM50" i="12"/>
  <c r="AN50" i="12"/>
  <c r="AO50" i="12"/>
  <c r="AP50" i="12"/>
  <c r="AQ50" i="12"/>
  <c r="AR50" i="12"/>
  <c r="AS50" i="12"/>
  <c r="AT50" i="12"/>
  <c r="AU50" i="12"/>
  <c r="AV50" i="12"/>
  <c r="M51" i="12"/>
  <c r="N51" i="12"/>
  <c r="O51" i="12"/>
  <c r="P51" i="12"/>
  <c r="Q51" i="12"/>
  <c r="R51" i="12"/>
  <c r="S51" i="12"/>
  <c r="T51" i="12"/>
  <c r="U51" i="12"/>
  <c r="V51" i="12"/>
  <c r="W51" i="12"/>
  <c r="X51" i="12"/>
  <c r="Y51" i="12"/>
  <c r="Z51" i="12"/>
  <c r="AA51" i="12"/>
  <c r="AB51" i="12"/>
  <c r="AC51" i="12"/>
  <c r="AD51" i="12"/>
  <c r="AE51" i="12"/>
  <c r="AF51" i="12"/>
  <c r="AG51" i="12"/>
  <c r="AH51" i="12"/>
  <c r="AI51" i="12"/>
  <c r="AJ51" i="12"/>
  <c r="AK51" i="12"/>
  <c r="AL51" i="12"/>
  <c r="AM51" i="12"/>
  <c r="AN51" i="12"/>
  <c r="AO51" i="12"/>
  <c r="AP51" i="12"/>
  <c r="AQ51" i="12"/>
  <c r="AR51" i="12"/>
  <c r="AS51" i="12"/>
  <c r="AT51" i="12"/>
  <c r="AU51" i="12"/>
  <c r="AV51" i="12"/>
  <c r="M52" i="12"/>
  <c r="N52" i="12"/>
  <c r="O52" i="12"/>
  <c r="P52" i="12"/>
  <c r="Q52" i="12"/>
  <c r="R52" i="12"/>
  <c r="S52" i="12"/>
  <c r="T52" i="12"/>
  <c r="U52" i="12"/>
  <c r="V52" i="12"/>
  <c r="W52" i="12"/>
  <c r="X52" i="12"/>
  <c r="Y52" i="12"/>
  <c r="Z52" i="12"/>
  <c r="AA52" i="12"/>
  <c r="AB52" i="12"/>
  <c r="AC52" i="12"/>
  <c r="AD52" i="12"/>
  <c r="AE52" i="12"/>
  <c r="AF52" i="12"/>
  <c r="AG52" i="12"/>
  <c r="AH52" i="12"/>
  <c r="AI52" i="12"/>
  <c r="AJ52" i="12"/>
  <c r="AK52" i="12"/>
  <c r="AL52" i="12"/>
  <c r="AM52" i="12"/>
  <c r="AN52" i="12"/>
  <c r="AO52" i="12"/>
  <c r="AP52" i="12"/>
  <c r="AQ52" i="12"/>
  <c r="AR52" i="12"/>
  <c r="AS52" i="12"/>
  <c r="AT52" i="12"/>
  <c r="AU52" i="12"/>
  <c r="AV52" i="12"/>
  <c r="M53" i="12"/>
  <c r="N53" i="12"/>
  <c r="O53" i="12"/>
  <c r="P53" i="12"/>
  <c r="Q53" i="12"/>
  <c r="R53" i="12"/>
  <c r="S53" i="12"/>
  <c r="T53" i="12"/>
  <c r="U53" i="12"/>
  <c r="V53" i="12"/>
  <c r="W53" i="12"/>
  <c r="X53" i="12"/>
  <c r="Y53" i="12"/>
  <c r="Z53" i="12"/>
  <c r="AA53" i="12"/>
  <c r="AB53" i="12"/>
  <c r="AC53" i="12"/>
  <c r="AD53" i="12"/>
  <c r="AE53" i="12"/>
  <c r="AF53" i="12"/>
  <c r="AG53" i="12"/>
  <c r="AH53" i="12"/>
  <c r="AI53" i="12"/>
  <c r="AJ53" i="12"/>
  <c r="AK53" i="12"/>
  <c r="AL53" i="12"/>
  <c r="AM53" i="12"/>
  <c r="AN53" i="12"/>
  <c r="AO53" i="12"/>
  <c r="AP53" i="12"/>
  <c r="AQ53" i="12"/>
  <c r="AR53" i="12"/>
  <c r="AS53" i="12"/>
  <c r="AT53" i="12"/>
  <c r="AU53" i="12"/>
  <c r="AV53" i="12"/>
  <c r="M54" i="12"/>
  <c r="N54" i="12"/>
  <c r="O54" i="12"/>
  <c r="P54" i="12"/>
  <c r="Q54" i="12"/>
  <c r="R54" i="12"/>
  <c r="S54" i="12"/>
  <c r="T54" i="12"/>
  <c r="U54" i="12"/>
  <c r="V54" i="12"/>
  <c r="W54" i="12"/>
  <c r="X54" i="12"/>
  <c r="Y54" i="12"/>
  <c r="Z54" i="12"/>
  <c r="AA54" i="12"/>
  <c r="AB54" i="12"/>
  <c r="AC54" i="12"/>
  <c r="AD54" i="12"/>
  <c r="AE54" i="12"/>
  <c r="AF54" i="12"/>
  <c r="AG54" i="12"/>
  <c r="AH54" i="12"/>
  <c r="AI54" i="12"/>
  <c r="AJ54" i="12"/>
  <c r="AK54" i="12"/>
  <c r="AL54" i="12"/>
  <c r="AM54" i="12"/>
  <c r="AN54" i="12"/>
  <c r="AO54" i="12"/>
  <c r="AP54" i="12"/>
  <c r="AQ54" i="12"/>
  <c r="AR54" i="12"/>
  <c r="AS54" i="12"/>
  <c r="AT54" i="12"/>
  <c r="AU54" i="12"/>
  <c r="AV54" i="12"/>
  <c r="M55" i="12"/>
  <c r="N55" i="12"/>
  <c r="O55" i="12"/>
  <c r="P55" i="12"/>
  <c r="Q55" i="12"/>
  <c r="R55" i="12"/>
  <c r="S55" i="12"/>
  <c r="T55" i="12"/>
  <c r="U55" i="12"/>
  <c r="V55" i="12"/>
  <c r="W55" i="12"/>
  <c r="X55" i="12"/>
  <c r="Y55" i="12"/>
  <c r="Z55" i="12"/>
  <c r="AA55" i="12"/>
  <c r="AB55" i="12"/>
  <c r="AC55" i="12"/>
  <c r="AD55" i="12"/>
  <c r="AE55" i="12"/>
  <c r="AF55" i="12"/>
  <c r="AG55" i="12"/>
  <c r="AH55" i="12"/>
  <c r="AI55" i="12"/>
  <c r="AJ55" i="12"/>
  <c r="AK55" i="12"/>
  <c r="AL55" i="12"/>
  <c r="AM55" i="12"/>
  <c r="AN55" i="12"/>
  <c r="AO55" i="12"/>
  <c r="AP55" i="12"/>
  <c r="AQ55" i="12"/>
  <c r="AR55" i="12"/>
  <c r="AS55" i="12"/>
  <c r="AT55" i="12"/>
  <c r="AU55" i="12"/>
  <c r="AV55" i="12"/>
  <c r="M56" i="12"/>
  <c r="N56" i="12"/>
  <c r="O56" i="12"/>
  <c r="P56" i="12"/>
  <c r="Q56" i="12"/>
  <c r="R56" i="12"/>
  <c r="S56" i="12"/>
  <c r="T56" i="12"/>
  <c r="U56" i="12"/>
  <c r="V56" i="12"/>
  <c r="W56" i="12"/>
  <c r="X56" i="12"/>
  <c r="Y56" i="12"/>
  <c r="Z56" i="12"/>
  <c r="AA56" i="12"/>
  <c r="AB56" i="12"/>
  <c r="AC56" i="12"/>
  <c r="AD56" i="12"/>
  <c r="AE56" i="12"/>
  <c r="AF56" i="12"/>
  <c r="AG56" i="12"/>
  <c r="AH56" i="12"/>
  <c r="AI56" i="12"/>
  <c r="AJ56" i="12"/>
  <c r="AK56" i="12"/>
  <c r="AL56" i="12"/>
  <c r="AM56" i="12"/>
  <c r="AN56" i="12"/>
  <c r="AO56" i="12"/>
  <c r="AP56" i="12"/>
  <c r="AQ56" i="12"/>
  <c r="AR56" i="12"/>
  <c r="AS56" i="12"/>
  <c r="AT56" i="12"/>
  <c r="AU56" i="12"/>
  <c r="AV56" i="12"/>
  <c r="M57" i="12"/>
  <c r="N57" i="12"/>
  <c r="O57" i="12"/>
  <c r="P57" i="12"/>
  <c r="Q57" i="12"/>
  <c r="R57" i="12"/>
  <c r="S57" i="12"/>
  <c r="T57" i="12"/>
  <c r="U57" i="12"/>
  <c r="V57" i="12"/>
  <c r="W57" i="12"/>
  <c r="X57" i="12"/>
  <c r="Y57" i="12"/>
  <c r="Z57" i="12"/>
  <c r="AA57" i="12"/>
  <c r="AB57" i="12"/>
  <c r="AC57" i="12"/>
  <c r="AD57" i="12"/>
  <c r="AE57" i="12"/>
  <c r="AF57" i="12"/>
  <c r="AG57" i="12"/>
  <c r="AH57" i="12"/>
  <c r="AI57" i="12"/>
  <c r="AJ57" i="12"/>
  <c r="AK57" i="12"/>
  <c r="AL57" i="12"/>
  <c r="AM57" i="12"/>
  <c r="AN57" i="12"/>
  <c r="AO57" i="12"/>
  <c r="AP57" i="12"/>
  <c r="AQ57" i="12"/>
  <c r="AR57" i="12"/>
  <c r="AS57" i="12"/>
  <c r="AT57" i="12"/>
  <c r="AU57" i="12"/>
  <c r="AV57" i="12"/>
  <c r="M58" i="12"/>
  <c r="N58" i="12"/>
  <c r="O58" i="12"/>
  <c r="P58" i="12"/>
  <c r="Q58" i="12"/>
  <c r="R58" i="12"/>
  <c r="S58" i="12"/>
  <c r="T58" i="12"/>
  <c r="U58" i="12"/>
  <c r="V58" i="12"/>
  <c r="W58" i="12"/>
  <c r="X58" i="12"/>
  <c r="Y58" i="12"/>
  <c r="Z58" i="12"/>
  <c r="AA58" i="12"/>
  <c r="AB58" i="12"/>
  <c r="AC58" i="12"/>
  <c r="AD58" i="12"/>
  <c r="AE58" i="12"/>
  <c r="AF58" i="12"/>
  <c r="AG58" i="12"/>
  <c r="AH58" i="12"/>
  <c r="AI58" i="12"/>
  <c r="AJ58" i="12"/>
  <c r="AK58" i="12"/>
  <c r="AL58" i="12"/>
  <c r="AM58" i="12"/>
  <c r="AN58" i="12"/>
  <c r="AO58" i="12"/>
  <c r="AP58" i="12"/>
  <c r="AQ58" i="12"/>
  <c r="AR58" i="12"/>
  <c r="AS58" i="12"/>
  <c r="AT58" i="12"/>
  <c r="AU58" i="12"/>
  <c r="AV58" i="12"/>
  <c r="M59" i="12"/>
  <c r="N59" i="12"/>
  <c r="O59" i="12"/>
  <c r="P59" i="12"/>
  <c r="Q59" i="12"/>
  <c r="R59" i="12"/>
  <c r="S59" i="12"/>
  <c r="T59" i="12"/>
  <c r="U59" i="12"/>
  <c r="V59" i="12"/>
  <c r="W59" i="12"/>
  <c r="X59" i="12"/>
  <c r="Y59" i="12"/>
  <c r="Z59" i="12"/>
  <c r="AA59" i="12"/>
  <c r="AB59" i="12"/>
  <c r="AC59" i="12"/>
  <c r="AD59" i="12"/>
  <c r="AE59" i="12"/>
  <c r="AF59" i="12"/>
  <c r="AG59" i="12"/>
  <c r="AH59" i="12"/>
  <c r="AI59" i="12"/>
  <c r="AJ59" i="12"/>
  <c r="AK59" i="12"/>
  <c r="AL59" i="12"/>
  <c r="AM59" i="12"/>
  <c r="AN59" i="12"/>
  <c r="AO59" i="12"/>
  <c r="AP59" i="12"/>
  <c r="AQ59" i="12"/>
  <c r="AR59" i="12"/>
  <c r="AS59" i="12"/>
  <c r="AT59" i="12"/>
  <c r="AU59" i="12"/>
  <c r="AV59" i="12"/>
  <c r="M60" i="12"/>
  <c r="N60" i="12"/>
  <c r="O60" i="12"/>
  <c r="P60" i="12"/>
  <c r="Q60" i="12"/>
  <c r="R60" i="12"/>
  <c r="S60" i="12"/>
  <c r="T60" i="12"/>
  <c r="U60" i="12"/>
  <c r="V60" i="12"/>
  <c r="W60" i="12"/>
  <c r="X60" i="12"/>
  <c r="Y60" i="12"/>
  <c r="Z60" i="12"/>
  <c r="AA60" i="12"/>
  <c r="AB60" i="12"/>
  <c r="AC60" i="12"/>
  <c r="AD60" i="12"/>
  <c r="AE60" i="12"/>
  <c r="AF60" i="12"/>
  <c r="AG60" i="12"/>
  <c r="AH60" i="12"/>
  <c r="AI60" i="12"/>
  <c r="AJ60" i="12"/>
  <c r="AK60" i="12"/>
  <c r="AL60" i="12"/>
  <c r="AM60" i="12"/>
  <c r="AN60" i="12"/>
  <c r="AO60" i="12"/>
  <c r="AP60" i="12"/>
  <c r="AQ60" i="12"/>
  <c r="AR60" i="12"/>
  <c r="AS60" i="12"/>
  <c r="AT60" i="12"/>
  <c r="AU60" i="12"/>
  <c r="AV60" i="12"/>
  <c r="M61" i="12"/>
  <c r="N61" i="12"/>
  <c r="O61" i="12"/>
  <c r="P61" i="12"/>
  <c r="Q61" i="12"/>
  <c r="R61" i="12"/>
  <c r="S61" i="12"/>
  <c r="T61" i="12"/>
  <c r="U61" i="12"/>
  <c r="V61" i="12"/>
  <c r="W61" i="12"/>
  <c r="X61" i="12"/>
  <c r="Y61" i="12"/>
  <c r="Z61" i="12"/>
  <c r="AA61" i="12"/>
  <c r="AB61" i="12"/>
  <c r="AC61" i="12"/>
  <c r="AD61" i="12"/>
  <c r="AE61" i="12"/>
  <c r="AF61" i="12"/>
  <c r="AG61" i="12"/>
  <c r="AH61" i="12"/>
  <c r="AI61" i="12"/>
  <c r="AJ61" i="12"/>
  <c r="AK61" i="12"/>
  <c r="AL61" i="12"/>
  <c r="AM61" i="12"/>
  <c r="AN61" i="12"/>
  <c r="AO61" i="12"/>
  <c r="AP61" i="12"/>
  <c r="AQ61" i="12"/>
  <c r="AR61" i="12"/>
  <c r="AS61" i="12"/>
  <c r="AT61" i="12"/>
  <c r="AU61" i="12"/>
  <c r="AV61" i="12"/>
  <c r="M62" i="12"/>
  <c r="N62" i="12"/>
  <c r="O62" i="12"/>
  <c r="P62" i="12"/>
  <c r="Q62" i="12"/>
  <c r="R62" i="12"/>
  <c r="S62" i="12"/>
  <c r="T62" i="12"/>
  <c r="U62" i="12"/>
  <c r="V62" i="12"/>
  <c r="W62" i="12"/>
  <c r="X62" i="12"/>
  <c r="Y62" i="12"/>
  <c r="Z62" i="12"/>
  <c r="AA62" i="12"/>
  <c r="AB62" i="12"/>
  <c r="AC62" i="12"/>
  <c r="AD62" i="12"/>
  <c r="AE62" i="12"/>
  <c r="AF62" i="12"/>
  <c r="AG62" i="12"/>
  <c r="AH62" i="12"/>
  <c r="AI62" i="12"/>
  <c r="AJ62" i="12"/>
  <c r="AK62" i="12"/>
  <c r="AL62" i="12"/>
  <c r="AM62" i="12"/>
  <c r="AN62" i="12"/>
  <c r="AO62" i="12"/>
  <c r="AP62" i="12"/>
  <c r="AQ62" i="12"/>
  <c r="AR62" i="12"/>
  <c r="AS62" i="12"/>
  <c r="AT62" i="12"/>
  <c r="AU62" i="12"/>
  <c r="AV62" i="12"/>
  <c r="M63" i="12"/>
  <c r="N63" i="12"/>
  <c r="O63" i="12"/>
  <c r="P63" i="12"/>
  <c r="Q63" i="12"/>
  <c r="R63" i="12"/>
  <c r="S63" i="12"/>
  <c r="T63" i="12"/>
  <c r="U63" i="12"/>
  <c r="V63" i="12"/>
  <c r="W63" i="12"/>
  <c r="X63" i="12"/>
  <c r="Y63" i="12"/>
  <c r="Z63" i="12"/>
  <c r="AA63" i="12"/>
  <c r="AB63" i="12"/>
  <c r="AC63" i="12"/>
  <c r="AD63" i="12"/>
  <c r="AE63" i="12"/>
  <c r="AF63" i="12"/>
  <c r="AG63" i="12"/>
  <c r="AH63" i="12"/>
  <c r="AI63" i="12"/>
  <c r="AJ63" i="12"/>
  <c r="AK63" i="12"/>
  <c r="AL63" i="12"/>
  <c r="AM63" i="12"/>
  <c r="AN63" i="12"/>
  <c r="AO63" i="12"/>
  <c r="AP63" i="12"/>
  <c r="AQ63" i="12"/>
  <c r="AR63" i="12"/>
  <c r="AS63" i="12"/>
  <c r="AT63" i="12"/>
  <c r="AU63" i="12"/>
  <c r="AV63" i="12"/>
  <c r="M64" i="12"/>
  <c r="N64" i="12"/>
  <c r="O64" i="12"/>
  <c r="P64" i="12"/>
  <c r="Q64" i="12"/>
  <c r="R64" i="12"/>
  <c r="S64" i="12"/>
  <c r="T64" i="12"/>
  <c r="U64" i="12"/>
  <c r="V64" i="12"/>
  <c r="W64" i="12"/>
  <c r="X64" i="12"/>
  <c r="Y64" i="12"/>
  <c r="Z64" i="12"/>
  <c r="AA64" i="12"/>
  <c r="AB64" i="12"/>
  <c r="AC64" i="12"/>
  <c r="AD64" i="12"/>
  <c r="AE64" i="12"/>
  <c r="AF64" i="12"/>
  <c r="AG64" i="12"/>
  <c r="AH64" i="12"/>
  <c r="AI64" i="12"/>
  <c r="AJ64" i="12"/>
  <c r="AK64" i="12"/>
  <c r="AL64" i="12"/>
  <c r="AM64" i="12"/>
  <c r="AN64" i="12"/>
  <c r="AO64" i="12"/>
  <c r="AP64" i="12"/>
  <c r="AQ64" i="12"/>
  <c r="AR64" i="12"/>
  <c r="AS64" i="12"/>
  <c r="AT64" i="12"/>
  <c r="AU64" i="12"/>
  <c r="AV64" i="12"/>
  <c r="M65" i="12"/>
  <c r="N65" i="12"/>
  <c r="O65" i="12"/>
  <c r="P65" i="12"/>
  <c r="Q65" i="12"/>
  <c r="R65" i="12"/>
  <c r="S65" i="12"/>
  <c r="T65" i="12"/>
  <c r="U65" i="12"/>
  <c r="V65" i="12"/>
  <c r="W65" i="12"/>
  <c r="X65" i="12"/>
  <c r="Y65" i="12"/>
  <c r="Z65" i="12"/>
  <c r="AA65" i="12"/>
  <c r="AB65" i="12"/>
  <c r="AC65" i="12"/>
  <c r="AD65" i="12"/>
  <c r="AE65" i="12"/>
  <c r="AF65" i="12"/>
  <c r="AG65" i="12"/>
  <c r="AH65" i="12"/>
  <c r="AI65" i="12"/>
  <c r="AJ65" i="12"/>
  <c r="AK65" i="12"/>
  <c r="AL65" i="12"/>
  <c r="AM65" i="12"/>
  <c r="AN65" i="12"/>
  <c r="AO65" i="12"/>
  <c r="AP65" i="12"/>
  <c r="AQ65" i="12"/>
  <c r="AR65" i="12"/>
  <c r="AS65" i="12"/>
  <c r="AT65" i="12"/>
  <c r="AU65" i="12"/>
  <c r="AV65" i="12"/>
  <c r="M66" i="12"/>
  <c r="N66" i="12"/>
  <c r="O66" i="12"/>
  <c r="P66" i="12"/>
  <c r="Q66" i="12"/>
  <c r="R66" i="12"/>
  <c r="S66" i="12"/>
  <c r="T66" i="12"/>
  <c r="U66" i="12"/>
  <c r="V66" i="12"/>
  <c r="W66" i="12"/>
  <c r="X66" i="12"/>
  <c r="Y66" i="12"/>
  <c r="Z66" i="12"/>
  <c r="AA66" i="12"/>
  <c r="AB66" i="12"/>
  <c r="AC66" i="12"/>
  <c r="AD66" i="12"/>
  <c r="AE66" i="12"/>
  <c r="AF66" i="12"/>
  <c r="AG66" i="12"/>
  <c r="AH66" i="12"/>
  <c r="AI66" i="12"/>
  <c r="AJ66" i="12"/>
  <c r="AK66" i="12"/>
  <c r="AL66" i="12"/>
  <c r="AM66" i="12"/>
  <c r="AN66" i="12"/>
  <c r="AO66" i="12"/>
  <c r="AP66" i="12"/>
  <c r="AQ66" i="12"/>
  <c r="AR66" i="12"/>
  <c r="AS66" i="12"/>
  <c r="AT66" i="12"/>
  <c r="AU66" i="12"/>
  <c r="AV66" i="12"/>
  <c r="M67" i="12"/>
  <c r="N67" i="12"/>
  <c r="O67" i="12"/>
  <c r="P67" i="12"/>
  <c r="Q67" i="12"/>
  <c r="R67" i="12"/>
  <c r="S67" i="12"/>
  <c r="T67" i="12"/>
  <c r="U67" i="12"/>
  <c r="V67" i="12"/>
  <c r="W67" i="12"/>
  <c r="X67" i="12"/>
  <c r="Y67" i="12"/>
  <c r="Z67" i="12"/>
  <c r="AA67" i="12"/>
  <c r="AB67" i="12"/>
  <c r="AC67" i="12"/>
  <c r="AD67" i="12"/>
  <c r="AE67" i="12"/>
  <c r="AF67" i="12"/>
  <c r="AG67" i="12"/>
  <c r="AH67" i="12"/>
  <c r="AI67" i="12"/>
  <c r="AJ67" i="12"/>
  <c r="AK67" i="12"/>
  <c r="AL67" i="12"/>
  <c r="AM67" i="12"/>
  <c r="AN67" i="12"/>
  <c r="AO67" i="12"/>
  <c r="AP67" i="12"/>
  <c r="AQ67" i="12"/>
  <c r="AR67" i="12"/>
  <c r="AS67" i="12"/>
  <c r="AT67" i="12"/>
  <c r="AU67" i="12"/>
  <c r="AV67" i="12"/>
  <c r="M68" i="12"/>
  <c r="N68" i="12"/>
  <c r="O68" i="12"/>
  <c r="P68" i="12"/>
  <c r="Q68" i="12"/>
  <c r="R68" i="12"/>
  <c r="S68" i="12"/>
  <c r="T68" i="12"/>
  <c r="U68" i="12"/>
  <c r="V68" i="12"/>
  <c r="W68" i="12"/>
  <c r="X68" i="12"/>
  <c r="Y68" i="12"/>
  <c r="Z68" i="12"/>
  <c r="AA68" i="12"/>
  <c r="AB68" i="12"/>
  <c r="AC68" i="12"/>
  <c r="AD68" i="12"/>
  <c r="AE68" i="12"/>
  <c r="AF68" i="12"/>
  <c r="AG68" i="12"/>
  <c r="AH68" i="12"/>
  <c r="AI68" i="12"/>
  <c r="AJ68" i="12"/>
  <c r="AK68" i="12"/>
  <c r="AL68" i="12"/>
  <c r="AM68" i="12"/>
  <c r="AN68" i="12"/>
  <c r="AO68" i="12"/>
  <c r="AP68" i="12"/>
  <c r="AQ68" i="12"/>
  <c r="AR68" i="12"/>
  <c r="AS68" i="12"/>
  <c r="AT68" i="12"/>
  <c r="AU68" i="12"/>
  <c r="AV68" i="12"/>
  <c r="M69" i="12"/>
  <c r="N69" i="12"/>
  <c r="O69" i="12"/>
  <c r="P69" i="12"/>
  <c r="Q69" i="12"/>
  <c r="R69" i="12"/>
  <c r="S69" i="12"/>
  <c r="T69" i="12"/>
  <c r="U69" i="12"/>
  <c r="V69" i="12"/>
  <c r="W69" i="12"/>
  <c r="X69" i="12"/>
  <c r="Y69" i="12"/>
  <c r="Z69" i="12"/>
  <c r="AA69" i="12"/>
  <c r="AB69" i="12"/>
  <c r="AC69" i="12"/>
  <c r="AD69" i="12"/>
  <c r="AE69" i="12"/>
  <c r="AF69" i="12"/>
  <c r="AG69" i="12"/>
  <c r="AH69" i="12"/>
  <c r="AI69" i="12"/>
  <c r="AJ69" i="12"/>
  <c r="AK69" i="12"/>
  <c r="AL69" i="12"/>
  <c r="AM69" i="12"/>
  <c r="AN69" i="12"/>
  <c r="AO69" i="12"/>
  <c r="AP69" i="12"/>
  <c r="AQ69" i="12"/>
  <c r="AR69" i="12"/>
  <c r="AS69" i="12"/>
  <c r="AT69" i="12"/>
  <c r="AU69" i="12"/>
  <c r="AV69" i="12"/>
  <c r="M70" i="12"/>
  <c r="N70" i="12"/>
  <c r="O70" i="12"/>
  <c r="P70" i="12"/>
  <c r="Q70" i="12"/>
  <c r="R70" i="12"/>
  <c r="S70" i="12"/>
  <c r="T70" i="12"/>
  <c r="U70" i="12"/>
  <c r="V70" i="12"/>
  <c r="W70" i="12"/>
  <c r="X70" i="12"/>
  <c r="Y70" i="12"/>
  <c r="Z70" i="12"/>
  <c r="AA70" i="12"/>
  <c r="AB70" i="12"/>
  <c r="AC70" i="12"/>
  <c r="AD70" i="12"/>
  <c r="AE70" i="12"/>
  <c r="AF70" i="12"/>
  <c r="AG70" i="12"/>
  <c r="AH70" i="12"/>
  <c r="AI70" i="12"/>
  <c r="AJ70" i="12"/>
  <c r="AK70" i="12"/>
  <c r="AL70" i="12"/>
  <c r="AM70" i="12"/>
  <c r="AN70" i="12"/>
  <c r="AO70" i="12"/>
  <c r="AP70" i="12"/>
  <c r="AQ70" i="12"/>
  <c r="AR70" i="12"/>
  <c r="AS70" i="12"/>
  <c r="AT70" i="12"/>
  <c r="AU70" i="12"/>
  <c r="AV70" i="12"/>
  <c r="M71" i="12"/>
  <c r="N71" i="12"/>
  <c r="O71" i="12"/>
  <c r="P71" i="12"/>
  <c r="Q71" i="12"/>
  <c r="R71" i="12"/>
  <c r="S71" i="12"/>
  <c r="T71" i="12"/>
  <c r="U71" i="12"/>
  <c r="V71" i="12"/>
  <c r="W71" i="12"/>
  <c r="X71" i="12"/>
  <c r="Y71" i="12"/>
  <c r="Z71" i="12"/>
  <c r="AA71" i="12"/>
  <c r="AB71" i="12"/>
  <c r="AC71" i="12"/>
  <c r="AD71" i="12"/>
  <c r="AE71" i="12"/>
  <c r="AF71" i="12"/>
  <c r="AG71" i="12"/>
  <c r="AH71" i="12"/>
  <c r="AI71" i="12"/>
  <c r="AJ71" i="12"/>
  <c r="AK71" i="12"/>
  <c r="AL71" i="12"/>
  <c r="AM71" i="12"/>
  <c r="AN71" i="12"/>
  <c r="AO71" i="12"/>
  <c r="AP71" i="12"/>
  <c r="AQ71" i="12"/>
  <c r="AR71" i="12"/>
  <c r="AS71" i="12"/>
  <c r="AT71" i="12"/>
  <c r="AU71" i="12"/>
  <c r="AV71" i="12"/>
  <c r="M72" i="12"/>
  <c r="N72" i="12"/>
  <c r="O72" i="12"/>
  <c r="P72" i="12"/>
  <c r="Q72" i="12"/>
  <c r="R72" i="12"/>
  <c r="S72" i="12"/>
  <c r="T72" i="12"/>
  <c r="U72" i="12"/>
  <c r="V72" i="12"/>
  <c r="W72" i="12"/>
  <c r="X72" i="12"/>
  <c r="Y72" i="12"/>
  <c r="Z72" i="12"/>
  <c r="AA72" i="12"/>
  <c r="AB72" i="12"/>
  <c r="AC72" i="12"/>
  <c r="AD72" i="12"/>
  <c r="AE72" i="12"/>
  <c r="AF72" i="12"/>
  <c r="AG72" i="12"/>
  <c r="AH72" i="12"/>
  <c r="AI72" i="12"/>
  <c r="AJ72" i="12"/>
  <c r="AK72" i="12"/>
  <c r="AL72" i="12"/>
  <c r="AM72" i="12"/>
  <c r="AN72" i="12"/>
  <c r="AO72" i="12"/>
  <c r="AP72" i="12"/>
  <c r="AQ72" i="12"/>
  <c r="AR72" i="12"/>
  <c r="AS72" i="12"/>
  <c r="AT72" i="12"/>
  <c r="AU72" i="12"/>
  <c r="AV72" i="12"/>
  <c r="M73" i="12"/>
  <c r="N73" i="12"/>
  <c r="O73" i="12"/>
  <c r="P73" i="12"/>
  <c r="Q73" i="12"/>
  <c r="R73" i="12"/>
  <c r="S73" i="12"/>
  <c r="T73" i="12"/>
  <c r="U73" i="12"/>
  <c r="V73" i="12"/>
  <c r="W73" i="12"/>
  <c r="X73" i="12"/>
  <c r="Y73" i="12"/>
  <c r="Z73" i="12"/>
  <c r="AA73" i="12"/>
  <c r="AB73" i="12"/>
  <c r="AC73" i="12"/>
  <c r="AD73" i="12"/>
  <c r="AE73" i="12"/>
  <c r="AF73" i="12"/>
  <c r="AG73" i="12"/>
  <c r="AH73" i="12"/>
  <c r="AI73" i="12"/>
  <c r="AJ73" i="12"/>
  <c r="AK73" i="12"/>
  <c r="AL73" i="12"/>
  <c r="AM73" i="12"/>
  <c r="AN73" i="12"/>
  <c r="AO73" i="12"/>
  <c r="AP73" i="12"/>
  <c r="AQ73" i="12"/>
  <c r="AR73" i="12"/>
  <c r="AS73" i="12"/>
  <c r="AT73" i="12"/>
  <c r="AU73" i="12"/>
  <c r="AV73" i="12"/>
  <c r="M74" i="12"/>
  <c r="N74" i="12"/>
  <c r="O74" i="12"/>
  <c r="P74" i="12"/>
  <c r="Q74" i="12"/>
  <c r="R74" i="12"/>
  <c r="S74" i="12"/>
  <c r="T74" i="12"/>
  <c r="U74" i="12"/>
  <c r="V74" i="12"/>
  <c r="W74" i="12"/>
  <c r="X74" i="12"/>
  <c r="Y74" i="12"/>
  <c r="Z74" i="12"/>
  <c r="AA74" i="12"/>
  <c r="AB74" i="12"/>
  <c r="AC74" i="12"/>
  <c r="AD74" i="12"/>
  <c r="AE74" i="12"/>
  <c r="AF74" i="12"/>
  <c r="AG74" i="12"/>
  <c r="AH74" i="12"/>
  <c r="AI74" i="12"/>
  <c r="AJ74" i="12"/>
  <c r="AK74" i="12"/>
  <c r="AL74" i="12"/>
  <c r="AM74" i="12"/>
  <c r="AN74" i="12"/>
  <c r="AO74" i="12"/>
  <c r="AP74" i="12"/>
  <c r="AQ74" i="12"/>
  <c r="AR74" i="12"/>
  <c r="AS74" i="12"/>
  <c r="AT74" i="12"/>
  <c r="AU74" i="12"/>
  <c r="AV74" i="12"/>
  <c r="M75" i="12"/>
  <c r="N75" i="12"/>
  <c r="O75" i="12"/>
  <c r="P75" i="12"/>
  <c r="Q75" i="12"/>
  <c r="R75" i="12"/>
  <c r="S75" i="12"/>
  <c r="T75" i="12"/>
  <c r="U75" i="12"/>
  <c r="V75" i="12"/>
  <c r="W75" i="12"/>
  <c r="X75" i="12"/>
  <c r="Y75" i="12"/>
  <c r="Z75" i="12"/>
  <c r="AA75" i="12"/>
  <c r="AB75" i="12"/>
  <c r="AC75" i="12"/>
  <c r="AD75" i="12"/>
  <c r="AE75" i="12"/>
  <c r="AF75" i="12"/>
  <c r="AG75" i="12"/>
  <c r="AH75" i="12"/>
  <c r="AI75" i="12"/>
  <c r="AJ75" i="12"/>
  <c r="AK75" i="12"/>
  <c r="AL75" i="12"/>
  <c r="AM75" i="12"/>
  <c r="AN75" i="12"/>
  <c r="AO75" i="12"/>
  <c r="AP75" i="12"/>
  <c r="AQ75" i="12"/>
  <c r="AR75" i="12"/>
  <c r="AS75" i="12"/>
  <c r="AT75" i="12"/>
  <c r="AU75" i="12"/>
  <c r="AV75" i="12"/>
  <c r="M76" i="12"/>
  <c r="N76" i="12"/>
  <c r="O76" i="12"/>
  <c r="P76" i="12"/>
  <c r="Q76" i="12"/>
  <c r="R76" i="12"/>
  <c r="S76" i="12"/>
  <c r="T76" i="12"/>
  <c r="U76" i="12"/>
  <c r="V76" i="12"/>
  <c r="W76" i="12"/>
  <c r="X76" i="12"/>
  <c r="Y76" i="12"/>
  <c r="Z76" i="12"/>
  <c r="AA76" i="12"/>
  <c r="AB76" i="12"/>
  <c r="AC76" i="12"/>
  <c r="AD76" i="12"/>
  <c r="AE76" i="12"/>
  <c r="AF76" i="12"/>
  <c r="AG76" i="12"/>
  <c r="AH76" i="12"/>
  <c r="AI76" i="12"/>
  <c r="AJ76" i="12"/>
  <c r="AK76" i="12"/>
  <c r="AL76" i="12"/>
  <c r="AM76" i="12"/>
  <c r="AN76" i="12"/>
  <c r="AO76" i="12"/>
  <c r="AP76" i="12"/>
  <c r="AQ76" i="12"/>
  <c r="AR76" i="12"/>
  <c r="AS76" i="12"/>
  <c r="AT76" i="12"/>
  <c r="AU76" i="12"/>
  <c r="AV76" i="12"/>
  <c r="M77" i="12"/>
  <c r="N77" i="12"/>
  <c r="O77" i="12"/>
  <c r="P77" i="12"/>
  <c r="Q77" i="12"/>
  <c r="R77" i="12"/>
  <c r="S77" i="12"/>
  <c r="T77" i="12"/>
  <c r="U77" i="12"/>
  <c r="V77" i="12"/>
  <c r="W77" i="12"/>
  <c r="X77" i="12"/>
  <c r="Y77" i="12"/>
  <c r="Z77" i="12"/>
  <c r="AA77" i="12"/>
  <c r="AB77" i="12"/>
  <c r="AC77" i="12"/>
  <c r="AD77" i="12"/>
  <c r="AE77" i="12"/>
  <c r="AF77" i="12"/>
  <c r="AG77" i="12"/>
  <c r="AH77" i="12"/>
  <c r="AI77" i="12"/>
  <c r="AJ77" i="12"/>
  <c r="AK77" i="12"/>
  <c r="AL77" i="12"/>
  <c r="AM77" i="12"/>
  <c r="AN77" i="12"/>
  <c r="AO77" i="12"/>
  <c r="AP77" i="12"/>
  <c r="AQ77" i="12"/>
  <c r="AR77" i="12"/>
  <c r="AS77" i="12"/>
  <c r="AT77" i="12"/>
  <c r="AU77" i="12"/>
  <c r="AV77" i="12"/>
  <c r="M78" i="12"/>
  <c r="N78" i="12"/>
  <c r="O78" i="12"/>
  <c r="P78" i="12"/>
  <c r="Q78" i="12"/>
  <c r="R78" i="12"/>
  <c r="S78" i="12"/>
  <c r="T78" i="12"/>
  <c r="U78" i="12"/>
  <c r="V78" i="12"/>
  <c r="W78" i="12"/>
  <c r="X78" i="12"/>
  <c r="Y78" i="12"/>
  <c r="Z78" i="12"/>
  <c r="AA78" i="12"/>
  <c r="AB78" i="12"/>
  <c r="AC78" i="12"/>
  <c r="AD78" i="12"/>
  <c r="AE78" i="12"/>
  <c r="AF78" i="12"/>
  <c r="AG78" i="12"/>
  <c r="AH78" i="12"/>
  <c r="AI78" i="12"/>
  <c r="AJ78" i="12"/>
  <c r="AK78" i="12"/>
  <c r="AL78" i="12"/>
  <c r="AM78" i="12"/>
  <c r="AN78" i="12"/>
  <c r="AO78" i="12"/>
  <c r="AP78" i="12"/>
  <c r="AQ78" i="12"/>
  <c r="AR78" i="12"/>
  <c r="AS78" i="12"/>
  <c r="AT78" i="12"/>
  <c r="AU78" i="12"/>
  <c r="AV78" i="12"/>
  <c r="M79" i="12"/>
  <c r="N79" i="12"/>
  <c r="O79" i="12"/>
  <c r="P79" i="12"/>
  <c r="Q79" i="12"/>
  <c r="R79" i="12"/>
  <c r="S79" i="12"/>
  <c r="T79" i="12"/>
  <c r="U79" i="12"/>
  <c r="V79" i="12"/>
  <c r="W79" i="12"/>
  <c r="X79" i="12"/>
  <c r="Y79" i="12"/>
  <c r="Z79" i="12"/>
  <c r="AA79" i="12"/>
  <c r="AB79" i="12"/>
  <c r="AC79" i="12"/>
  <c r="AD79" i="12"/>
  <c r="AE79" i="12"/>
  <c r="AF79" i="12"/>
  <c r="AG79" i="12"/>
  <c r="AH79" i="12"/>
  <c r="AI79" i="12"/>
  <c r="AJ79" i="12"/>
  <c r="AK79" i="12"/>
  <c r="AL79" i="12"/>
  <c r="AM79" i="12"/>
  <c r="AN79" i="12"/>
  <c r="AO79" i="12"/>
  <c r="AP79" i="12"/>
  <c r="AQ79" i="12"/>
  <c r="AR79" i="12"/>
  <c r="AS79" i="12"/>
  <c r="AT79" i="12"/>
  <c r="AU79" i="12"/>
  <c r="AV79" i="12"/>
  <c r="M80" i="12"/>
  <c r="N80" i="12"/>
  <c r="O80" i="12"/>
  <c r="P80" i="12"/>
  <c r="Q80" i="12"/>
  <c r="R80" i="12"/>
  <c r="S80" i="12"/>
  <c r="T80" i="12"/>
  <c r="U80" i="12"/>
  <c r="V80" i="12"/>
  <c r="W80" i="12"/>
  <c r="X80" i="12"/>
  <c r="Y80" i="12"/>
  <c r="Z80" i="12"/>
  <c r="AA80" i="12"/>
  <c r="AB80" i="12"/>
  <c r="AC80" i="12"/>
  <c r="AD80" i="12"/>
  <c r="AE80" i="12"/>
  <c r="AF80" i="12"/>
  <c r="AG80" i="12"/>
  <c r="AH80" i="12"/>
  <c r="AI80" i="12"/>
  <c r="AJ80" i="12"/>
  <c r="AK80" i="12"/>
  <c r="AL80" i="12"/>
  <c r="AM80" i="12"/>
  <c r="AN80" i="12"/>
  <c r="AO80" i="12"/>
  <c r="AP80" i="12"/>
  <c r="AQ80" i="12"/>
  <c r="AR80" i="12"/>
  <c r="AS80" i="12"/>
  <c r="AT80" i="12"/>
  <c r="AU80" i="12"/>
  <c r="AV80" i="12"/>
  <c r="M81" i="12"/>
  <c r="N81" i="12"/>
  <c r="O81" i="12"/>
  <c r="P81" i="12"/>
  <c r="Q81" i="12"/>
  <c r="R81" i="12"/>
  <c r="S81" i="12"/>
  <c r="T81" i="12"/>
  <c r="U81" i="12"/>
  <c r="V81" i="12"/>
  <c r="W81" i="12"/>
  <c r="X81" i="12"/>
  <c r="Y81" i="12"/>
  <c r="Z81" i="12"/>
  <c r="AA81" i="12"/>
  <c r="AB81" i="12"/>
  <c r="AC81" i="12"/>
  <c r="AD81" i="12"/>
  <c r="AE81" i="12"/>
  <c r="AF81" i="12"/>
  <c r="AG81" i="12"/>
  <c r="AH81" i="12"/>
  <c r="AI81" i="12"/>
  <c r="AJ81" i="12"/>
  <c r="AK81" i="12"/>
  <c r="AL81" i="12"/>
  <c r="AM81" i="12"/>
  <c r="AN81" i="12"/>
  <c r="AO81" i="12"/>
  <c r="AP81" i="12"/>
  <c r="AQ81" i="12"/>
  <c r="AR81" i="12"/>
  <c r="AS81" i="12"/>
  <c r="AT81" i="12"/>
  <c r="AU81" i="12"/>
  <c r="AV81" i="12"/>
  <c r="M82" i="12"/>
  <c r="N82" i="12"/>
  <c r="O82" i="12"/>
  <c r="P82" i="12"/>
  <c r="Q82" i="12"/>
  <c r="R82" i="12"/>
  <c r="S82" i="12"/>
  <c r="T82" i="12"/>
  <c r="U82" i="12"/>
  <c r="V82" i="12"/>
  <c r="W82" i="12"/>
  <c r="X82" i="12"/>
  <c r="Y82" i="12"/>
  <c r="Z82" i="12"/>
  <c r="AA82" i="12"/>
  <c r="AB82" i="12"/>
  <c r="AC82" i="12"/>
  <c r="AD82" i="12"/>
  <c r="AE82" i="12"/>
  <c r="AF82" i="12"/>
  <c r="AG82" i="12"/>
  <c r="AH82" i="12"/>
  <c r="AI82" i="12"/>
  <c r="AJ82" i="12"/>
  <c r="AK82" i="12"/>
  <c r="AL82" i="12"/>
  <c r="AM82" i="12"/>
  <c r="AN82" i="12"/>
  <c r="AO82" i="12"/>
  <c r="AP82" i="12"/>
  <c r="AQ82" i="12"/>
  <c r="AR82" i="12"/>
  <c r="AS82" i="12"/>
  <c r="AT82" i="12"/>
  <c r="AU82" i="12"/>
  <c r="AV82" i="12"/>
  <c r="M83" i="12"/>
  <c r="N83" i="12"/>
  <c r="O83" i="12"/>
  <c r="P83" i="12"/>
  <c r="Q83" i="12"/>
  <c r="R83" i="12"/>
  <c r="S83" i="12"/>
  <c r="T83" i="12"/>
  <c r="U83" i="12"/>
  <c r="V83" i="12"/>
  <c r="W83" i="12"/>
  <c r="X83" i="12"/>
  <c r="Y83" i="12"/>
  <c r="Z83" i="12"/>
  <c r="AA83" i="12"/>
  <c r="AB83" i="12"/>
  <c r="AC83" i="12"/>
  <c r="AD83" i="12"/>
  <c r="AE83" i="12"/>
  <c r="AF83" i="12"/>
  <c r="AG83" i="12"/>
  <c r="AH83" i="12"/>
  <c r="AI83" i="12"/>
  <c r="AJ83" i="12"/>
  <c r="AK83" i="12"/>
  <c r="AL83" i="12"/>
  <c r="AM83" i="12"/>
  <c r="AN83" i="12"/>
  <c r="AO83" i="12"/>
  <c r="AP83" i="12"/>
  <c r="AQ83" i="12"/>
  <c r="AR83" i="12"/>
  <c r="AS83" i="12"/>
  <c r="AT83" i="12"/>
  <c r="AU83" i="12"/>
  <c r="AV83" i="12"/>
  <c r="M84" i="12"/>
  <c r="N84" i="12"/>
  <c r="O84" i="12"/>
  <c r="P84" i="12"/>
  <c r="Q84" i="12"/>
  <c r="R84" i="12"/>
  <c r="S84" i="12"/>
  <c r="T84" i="12"/>
  <c r="U84" i="12"/>
  <c r="V84" i="12"/>
  <c r="W84" i="12"/>
  <c r="X84" i="12"/>
  <c r="Y84" i="12"/>
  <c r="Z84" i="12"/>
  <c r="AA84" i="12"/>
  <c r="AB84" i="12"/>
  <c r="AC84" i="12"/>
  <c r="AD84" i="12"/>
  <c r="AE84" i="12"/>
  <c r="AF84" i="12"/>
  <c r="AG84" i="12"/>
  <c r="AH84" i="12"/>
  <c r="AI84" i="12"/>
  <c r="AJ84" i="12"/>
  <c r="AK84" i="12"/>
  <c r="AL84" i="12"/>
  <c r="AM84" i="12"/>
  <c r="AN84" i="12"/>
  <c r="AO84" i="12"/>
  <c r="AP84" i="12"/>
  <c r="AQ84" i="12"/>
  <c r="AR84" i="12"/>
  <c r="AS84" i="12"/>
  <c r="AT84" i="12"/>
  <c r="AU84" i="12"/>
  <c r="AV84" i="12"/>
  <c r="M85" i="12"/>
  <c r="N85" i="12"/>
  <c r="O85" i="12"/>
  <c r="P85" i="12"/>
  <c r="Q85" i="12"/>
  <c r="R85" i="12"/>
  <c r="S85" i="12"/>
  <c r="T85" i="12"/>
  <c r="U85" i="12"/>
  <c r="V85" i="12"/>
  <c r="W85" i="12"/>
  <c r="X85" i="12"/>
  <c r="Y85" i="12"/>
  <c r="Z85" i="12"/>
  <c r="AA85" i="12"/>
  <c r="AB85" i="12"/>
  <c r="AC85" i="12"/>
  <c r="AD85" i="12"/>
  <c r="AE85" i="12"/>
  <c r="AF85" i="12"/>
  <c r="AG85" i="12"/>
  <c r="AH85" i="12"/>
  <c r="AI85" i="12"/>
  <c r="AJ85" i="12"/>
  <c r="AK85" i="12"/>
  <c r="AL85" i="12"/>
  <c r="AM85" i="12"/>
  <c r="AN85" i="12"/>
  <c r="AO85" i="12"/>
  <c r="AP85" i="12"/>
  <c r="AQ85" i="12"/>
  <c r="AR85" i="12"/>
  <c r="AS85" i="12"/>
  <c r="AT85" i="12"/>
  <c r="AU85" i="12"/>
  <c r="AV85" i="12"/>
  <c r="M86" i="12"/>
  <c r="N86" i="12"/>
  <c r="O86" i="12"/>
  <c r="P86" i="12"/>
  <c r="Q86" i="12"/>
  <c r="R86" i="12"/>
  <c r="S86" i="12"/>
  <c r="T86" i="12"/>
  <c r="U86" i="12"/>
  <c r="V86" i="12"/>
  <c r="W86" i="12"/>
  <c r="X86" i="12"/>
  <c r="Y86" i="12"/>
  <c r="Z86" i="12"/>
  <c r="AA86" i="12"/>
  <c r="AB86" i="12"/>
  <c r="AC86" i="12"/>
  <c r="AD86" i="12"/>
  <c r="AE86" i="12"/>
  <c r="AF86" i="12"/>
  <c r="AG86" i="12"/>
  <c r="AH86" i="12"/>
  <c r="AI86" i="12"/>
  <c r="AJ86" i="12"/>
  <c r="AK86" i="12"/>
  <c r="AL86" i="12"/>
  <c r="AM86" i="12"/>
  <c r="AN86" i="12"/>
  <c r="AO86" i="12"/>
  <c r="AP86" i="12"/>
  <c r="AQ86" i="12"/>
  <c r="AR86" i="12"/>
  <c r="AS86" i="12"/>
  <c r="AT86" i="12"/>
  <c r="AU86" i="12"/>
  <c r="AV86" i="12"/>
  <c r="M87" i="12"/>
  <c r="N87" i="12"/>
  <c r="O87" i="12"/>
  <c r="P87" i="12"/>
  <c r="Q87" i="12"/>
  <c r="R87" i="12"/>
  <c r="S87" i="12"/>
  <c r="T87" i="12"/>
  <c r="U87" i="12"/>
  <c r="V87" i="12"/>
  <c r="W87" i="12"/>
  <c r="X87" i="12"/>
  <c r="Y87" i="12"/>
  <c r="Z87" i="12"/>
  <c r="AA87" i="12"/>
  <c r="AB87" i="12"/>
  <c r="AC87" i="12"/>
  <c r="AD87" i="12"/>
  <c r="AE87" i="12"/>
  <c r="AF87" i="12"/>
  <c r="AG87" i="12"/>
  <c r="AH87" i="12"/>
  <c r="AI87" i="12"/>
  <c r="AJ87" i="12"/>
  <c r="AK87" i="12"/>
  <c r="AL87" i="12"/>
  <c r="AM87" i="12"/>
  <c r="AN87" i="12"/>
  <c r="AO87" i="12"/>
  <c r="AP87" i="12"/>
  <c r="AQ87" i="12"/>
  <c r="AR87" i="12"/>
  <c r="AS87" i="12"/>
  <c r="AT87" i="12"/>
  <c r="AU87" i="12"/>
  <c r="AV87" i="12"/>
  <c r="M88" i="12"/>
  <c r="N88" i="12"/>
  <c r="O88" i="12"/>
  <c r="P88" i="12"/>
  <c r="Q88" i="12"/>
  <c r="R88" i="12"/>
  <c r="S88" i="12"/>
  <c r="T88" i="12"/>
  <c r="U88" i="12"/>
  <c r="V88" i="12"/>
  <c r="W88" i="12"/>
  <c r="X88" i="12"/>
  <c r="Y88" i="12"/>
  <c r="Z88" i="12"/>
  <c r="AA88" i="12"/>
  <c r="AB88" i="12"/>
  <c r="AC88" i="12"/>
  <c r="AD88" i="12"/>
  <c r="AE88" i="12"/>
  <c r="AF88" i="12"/>
  <c r="AG88" i="12"/>
  <c r="AH88" i="12"/>
  <c r="AI88" i="12"/>
  <c r="AJ88" i="12"/>
  <c r="AK88" i="12"/>
  <c r="AL88" i="12"/>
  <c r="AM88" i="12"/>
  <c r="AN88" i="12"/>
  <c r="AO88" i="12"/>
  <c r="AP88" i="12"/>
  <c r="AQ88" i="12"/>
  <c r="AR88" i="12"/>
  <c r="AS88" i="12"/>
  <c r="AT88" i="12"/>
  <c r="AU88" i="12"/>
  <c r="AV88" i="12"/>
  <c r="M89" i="12"/>
  <c r="N89" i="12"/>
  <c r="O89" i="12"/>
  <c r="P89" i="12"/>
  <c r="Q89" i="12"/>
  <c r="R89" i="12"/>
  <c r="S89" i="12"/>
  <c r="T89" i="12"/>
  <c r="U89" i="12"/>
  <c r="V89" i="12"/>
  <c r="W89" i="12"/>
  <c r="X89" i="12"/>
  <c r="Y89" i="12"/>
  <c r="Z89" i="12"/>
  <c r="AA89" i="12"/>
  <c r="AB89" i="12"/>
  <c r="AC89" i="12"/>
  <c r="AD89" i="12"/>
  <c r="AE89" i="12"/>
  <c r="AF89" i="12"/>
  <c r="AG89" i="12"/>
  <c r="AH89" i="12"/>
  <c r="AI89" i="12"/>
  <c r="AJ89" i="12"/>
  <c r="AK89" i="12"/>
  <c r="AL89" i="12"/>
  <c r="AM89" i="12"/>
  <c r="AN89" i="12"/>
  <c r="AO89" i="12"/>
  <c r="AP89" i="12"/>
  <c r="AQ89" i="12"/>
  <c r="AR89" i="12"/>
  <c r="AS89" i="12"/>
  <c r="AT89" i="12"/>
  <c r="AU89" i="12"/>
  <c r="AV89" i="12"/>
  <c r="M90" i="12"/>
  <c r="N90" i="12"/>
  <c r="O90" i="12"/>
  <c r="P90" i="12"/>
  <c r="Q90" i="12"/>
  <c r="R90" i="12"/>
  <c r="S90" i="12"/>
  <c r="T90" i="12"/>
  <c r="U90" i="12"/>
  <c r="V90" i="12"/>
  <c r="W90" i="12"/>
  <c r="X90" i="12"/>
  <c r="Y90" i="12"/>
  <c r="Z90" i="12"/>
  <c r="AA90" i="12"/>
  <c r="AB90" i="12"/>
  <c r="AC90" i="12"/>
  <c r="AD90" i="12"/>
  <c r="AE90" i="12"/>
  <c r="AF90" i="12"/>
  <c r="AG90" i="12"/>
  <c r="AH90" i="12"/>
  <c r="AI90" i="12"/>
  <c r="AJ90" i="12"/>
  <c r="AK90" i="12"/>
  <c r="AL90" i="12"/>
  <c r="AM90" i="12"/>
  <c r="AN90" i="12"/>
  <c r="AO90" i="12"/>
  <c r="AP90" i="12"/>
  <c r="AQ90" i="12"/>
  <c r="AR90" i="12"/>
  <c r="AS90" i="12"/>
  <c r="AT90" i="12"/>
  <c r="AU90" i="12"/>
  <c r="AV90" i="12"/>
  <c r="M91" i="12"/>
  <c r="N91" i="12"/>
  <c r="O91" i="12"/>
  <c r="P91" i="12"/>
  <c r="Q91" i="12"/>
  <c r="R91" i="12"/>
  <c r="S91" i="12"/>
  <c r="T91" i="12"/>
  <c r="U91" i="12"/>
  <c r="V91" i="12"/>
  <c r="W91" i="12"/>
  <c r="X91" i="12"/>
  <c r="Y91" i="12"/>
  <c r="Z91" i="12"/>
  <c r="AA91" i="12"/>
  <c r="AB91" i="12"/>
  <c r="AC91" i="12"/>
  <c r="AD91" i="12"/>
  <c r="AE91" i="12"/>
  <c r="AF91" i="12"/>
  <c r="AG91" i="12"/>
  <c r="AH91" i="12"/>
  <c r="AI91" i="12"/>
  <c r="AJ91" i="12"/>
  <c r="AK91" i="12"/>
  <c r="AL91" i="12"/>
  <c r="AM91" i="12"/>
  <c r="AN91" i="12"/>
  <c r="AO91" i="12"/>
  <c r="AP91" i="12"/>
  <c r="AQ91" i="12"/>
  <c r="AR91" i="12"/>
  <c r="AS91" i="12"/>
  <c r="AT91" i="12"/>
  <c r="AU91" i="12"/>
  <c r="AV91" i="12"/>
  <c r="M92" i="12"/>
  <c r="N92" i="12"/>
  <c r="O92" i="12"/>
  <c r="P92" i="12"/>
  <c r="Q92" i="12"/>
  <c r="R92" i="12"/>
  <c r="S92" i="12"/>
  <c r="T92" i="12"/>
  <c r="U92" i="12"/>
  <c r="V92" i="12"/>
  <c r="W92" i="12"/>
  <c r="X92" i="12"/>
  <c r="Y92" i="12"/>
  <c r="Z92" i="12"/>
  <c r="AA92" i="12"/>
  <c r="AB92" i="12"/>
  <c r="AC92" i="12"/>
  <c r="AD92" i="12"/>
  <c r="AE92" i="12"/>
  <c r="AF92" i="12"/>
  <c r="AG92" i="12"/>
  <c r="AH92" i="12"/>
  <c r="AI92" i="12"/>
  <c r="AJ92" i="12"/>
  <c r="AK92" i="12"/>
  <c r="AL92" i="12"/>
  <c r="AM92" i="12"/>
  <c r="AN92" i="12"/>
  <c r="AO92" i="12"/>
  <c r="AP92" i="12"/>
  <c r="AQ92" i="12"/>
  <c r="AR92" i="12"/>
  <c r="AS92" i="12"/>
  <c r="AT92" i="12"/>
  <c r="AU92" i="12"/>
  <c r="AV92" i="12"/>
  <c r="M93" i="12"/>
  <c r="N93" i="12"/>
  <c r="O93" i="12"/>
  <c r="P93" i="12"/>
  <c r="Q93" i="12"/>
  <c r="R93" i="12"/>
  <c r="S93" i="12"/>
  <c r="T93" i="12"/>
  <c r="U93" i="12"/>
  <c r="V93" i="12"/>
  <c r="W93" i="12"/>
  <c r="X93" i="12"/>
  <c r="Y93" i="12"/>
  <c r="Z93" i="12"/>
  <c r="AA93" i="12"/>
  <c r="AB93" i="12"/>
  <c r="AC93" i="12"/>
  <c r="AD93" i="12"/>
  <c r="AE93" i="12"/>
  <c r="AF93" i="12"/>
  <c r="AG93" i="12"/>
  <c r="AH93" i="12"/>
  <c r="AI93" i="12"/>
  <c r="AJ93" i="12"/>
  <c r="AK93" i="12"/>
  <c r="AL93" i="12"/>
  <c r="AM93" i="12"/>
  <c r="AN93" i="12"/>
  <c r="AO93" i="12"/>
  <c r="AP93" i="12"/>
  <c r="AQ93" i="12"/>
  <c r="AR93" i="12"/>
  <c r="AS93" i="12"/>
  <c r="AT93" i="12"/>
  <c r="AU93" i="12"/>
  <c r="AV93" i="12"/>
  <c r="M94" i="12"/>
  <c r="N94" i="12"/>
  <c r="O94" i="12"/>
  <c r="P94" i="12"/>
  <c r="Q94" i="12"/>
  <c r="R94" i="12"/>
  <c r="S94" i="12"/>
  <c r="T94" i="12"/>
  <c r="U94" i="12"/>
  <c r="V94" i="12"/>
  <c r="W94" i="12"/>
  <c r="X94" i="12"/>
  <c r="Y94" i="12"/>
  <c r="Z94" i="12"/>
  <c r="AA94" i="12"/>
  <c r="AB94" i="12"/>
  <c r="AC94" i="12"/>
  <c r="AD94" i="12"/>
  <c r="AE94" i="12"/>
  <c r="AF94" i="12"/>
  <c r="AG94" i="12"/>
  <c r="AH94" i="12"/>
  <c r="AI94" i="12"/>
  <c r="AJ94" i="12"/>
  <c r="AK94" i="12"/>
  <c r="AL94" i="12"/>
  <c r="AM94" i="12"/>
  <c r="AN94" i="12"/>
  <c r="AO94" i="12"/>
  <c r="AP94" i="12"/>
  <c r="AQ94" i="12"/>
  <c r="AR94" i="12"/>
  <c r="AS94" i="12"/>
  <c r="AT94" i="12"/>
  <c r="AU94" i="12"/>
  <c r="AV94" i="12"/>
  <c r="M95" i="12"/>
  <c r="N95" i="12"/>
  <c r="O95" i="12"/>
  <c r="P95" i="12"/>
  <c r="Q95" i="12"/>
  <c r="R95" i="12"/>
  <c r="S95" i="12"/>
  <c r="T95" i="12"/>
  <c r="U95" i="12"/>
  <c r="V95" i="12"/>
  <c r="W95" i="12"/>
  <c r="X95" i="12"/>
  <c r="Y95" i="12"/>
  <c r="Z95" i="12"/>
  <c r="AA95" i="12"/>
  <c r="AB95" i="12"/>
  <c r="AC95" i="12"/>
  <c r="AD95" i="12"/>
  <c r="AE95" i="12"/>
  <c r="AF95" i="12"/>
  <c r="AG95" i="12"/>
  <c r="AH95" i="12"/>
  <c r="AI95" i="12"/>
  <c r="AJ95" i="12"/>
  <c r="AK95" i="12"/>
  <c r="AL95" i="12"/>
  <c r="AM95" i="12"/>
  <c r="AN95" i="12"/>
  <c r="AO95" i="12"/>
  <c r="AP95" i="12"/>
  <c r="AQ95" i="12"/>
  <c r="AR95" i="12"/>
  <c r="AS95" i="12"/>
  <c r="AT95" i="12"/>
  <c r="AU95" i="12"/>
  <c r="AV95" i="12"/>
  <c r="M96" i="12"/>
  <c r="N96" i="12"/>
  <c r="O96" i="12"/>
  <c r="P96" i="12"/>
  <c r="Q96" i="12"/>
  <c r="R96" i="12"/>
  <c r="S96" i="12"/>
  <c r="T96" i="12"/>
  <c r="U96" i="12"/>
  <c r="V96" i="12"/>
  <c r="W96" i="12"/>
  <c r="X96" i="12"/>
  <c r="Y96" i="12"/>
  <c r="Z96" i="12"/>
  <c r="AA96" i="12"/>
  <c r="AB96" i="12"/>
  <c r="AC96" i="12"/>
  <c r="AD96" i="12"/>
  <c r="AE96" i="12"/>
  <c r="AF96" i="12"/>
  <c r="AG96" i="12"/>
  <c r="AH96" i="12"/>
  <c r="AI96" i="12"/>
  <c r="AJ96" i="12"/>
  <c r="AK96" i="12"/>
  <c r="AL96" i="12"/>
  <c r="AM96" i="12"/>
  <c r="AN96" i="12"/>
  <c r="AO96" i="12"/>
  <c r="AP96" i="12"/>
  <c r="AQ96" i="12"/>
  <c r="AR96" i="12"/>
  <c r="AS96" i="12"/>
  <c r="AT96" i="12"/>
  <c r="AU96" i="12"/>
  <c r="AV96" i="12"/>
  <c r="M97" i="12"/>
  <c r="N97" i="12"/>
  <c r="O97" i="12"/>
  <c r="P97" i="12"/>
  <c r="Q97" i="12"/>
  <c r="R97" i="12"/>
  <c r="S97" i="12"/>
  <c r="T97" i="12"/>
  <c r="U97" i="12"/>
  <c r="V97" i="12"/>
  <c r="W97" i="12"/>
  <c r="X97" i="12"/>
  <c r="Y97" i="12"/>
  <c r="Z97" i="12"/>
  <c r="AA97" i="12"/>
  <c r="AB97" i="12"/>
  <c r="AC97" i="12"/>
  <c r="AD97" i="12"/>
  <c r="AE97" i="12"/>
  <c r="AF97" i="12"/>
  <c r="AG97" i="12"/>
  <c r="AH97" i="12"/>
  <c r="AI97" i="12"/>
  <c r="AJ97" i="12"/>
  <c r="AK97" i="12"/>
  <c r="AL97" i="12"/>
  <c r="AM97" i="12"/>
  <c r="AN97" i="12"/>
  <c r="AO97" i="12"/>
  <c r="AP97" i="12"/>
  <c r="AQ97" i="12"/>
  <c r="AR97" i="12"/>
  <c r="AS97" i="12"/>
  <c r="AT97" i="12"/>
  <c r="AU97" i="12"/>
  <c r="AV97" i="12"/>
  <c r="M98" i="12"/>
  <c r="N98" i="12"/>
  <c r="O98" i="12"/>
  <c r="P98" i="12"/>
  <c r="Q98" i="12"/>
  <c r="R98" i="12"/>
  <c r="S98" i="12"/>
  <c r="T98" i="12"/>
  <c r="U98" i="12"/>
  <c r="V98" i="12"/>
  <c r="W98" i="12"/>
  <c r="X98" i="12"/>
  <c r="Y98" i="12"/>
  <c r="Z98" i="12"/>
  <c r="AA98" i="12"/>
  <c r="AB98" i="12"/>
  <c r="AC98" i="12"/>
  <c r="AD98" i="12"/>
  <c r="AE98" i="12"/>
  <c r="AF98" i="12"/>
  <c r="AG98" i="12"/>
  <c r="AH98" i="12"/>
  <c r="AI98" i="12"/>
  <c r="AJ98" i="12"/>
  <c r="AK98" i="12"/>
  <c r="AL98" i="12"/>
  <c r="AM98" i="12"/>
  <c r="AN98" i="12"/>
  <c r="AO98" i="12"/>
  <c r="AP98" i="12"/>
  <c r="AQ98" i="12"/>
  <c r="AR98" i="12"/>
  <c r="AS98" i="12"/>
  <c r="AT98" i="12"/>
  <c r="AU98" i="12"/>
  <c r="AV98" i="12"/>
  <c r="M99" i="12"/>
  <c r="N99" i="12"/>
  <c r="O99" i="12"/>
  <c r="P99" i="12"/>
  <c r="Q99" i="12"/>
  <c r="R99" i="12"/>
  <c r="S99" i="12"/>
  <c r="T99" i="12"/>
  <c r="U99" i="12"/>
  <c r="V99" i="12"/>
  <c r="W99" i="12"/>
  <c r="X99" i="12"/>
  <c r="Y99" i="12"/>
  <c r="Z99" i="12"/>
  <c r="AA99" i="12"/>
  <c r="AB99" i="12"/>
  <c r="AC99" i="12"/>
  <c r="AD99" i="12"/>
  <c r="AE99" i="12"/>
  <c r="AF99" i="12"/>
  <c r="AG99" i="12"/>
  <c r="AH99" i="12"/>
  <c r="AI99" i="12"/>
  <c r="AJ99" i="12"/>
  <c r="AK99" i="12"/>
  <c r="AL99" i="12"/>
  <c r="AM99" i="12"/>
  <c r="AN99" i="12"/>
  <c r="AO99" i="12"/>
  <c r="AP99" i="12"/>
  <c r="AQ99" i="12"/>
  <c r="AR99" i="12"/>
  <c r="AS99" i="12"/>
  <c r="AT99" i="12"/>
  <c r="AU99" i="12"/>
  <c r="AV99" i="12"/>
  <c r="M100" i="12"/>
  <c r="N100" i="12"/>
  <c r="O100" i="12"/>
  <c r="P100" i="12"/>
  <c r="Q100" i="12"/>
  <c r="R100" i="12"/>
  <c r="S100" i="12"/>
  <c r="T100" i="12"/>
  <c r="U100" i="12"/>
  <c r="V100" i="12"/>
  <c r="W100" i="12"/>
  <c r="X100" i="12"/>
  <c r="Y100" i="12"/>
  <c r="Z100" i="12"/>
  <c r="AA100" i="12"/>
  <c r="AB100" i="12"/>
  <c r="AC100" i="12"/>
  <c r="AD100" i="12"/>
  <c r="AE100" i="12"/>
  <c r="AF100" i="12"/>
  <c r="AG100" i="12"/>
  <c r="AH100" i="12"/>
  <c r="AI100" i="12"/>
  <c r="AJ100" i="12"/>
  <c r="AK100" i="12"/>
  <c r="AL100" i="12"/>
  <c r="AM100" i="12"/>
  <c r="AN100" i="12"/>
  <c r="AO100" i="12"/>
  <c r="AP100" i="12"/>
  <c r="AQ100" i="12"/>
  <c r="AR100" i="12"/>
  <c r="AS100" i="12"/>
  <c r="AT100" i="12"/>
  <c r="AU100" i="12"/>
  <c r="AV100" i="12"/>
  <c r="M101" i="12"/>
  <c r="N101" i="12"/>
  <c r="O101" i="12"/>
  <c r="P101" i="12"/>
  <c r="Q101" i="12"/>
  <c r="R101" i="12"/>
  <c r="S101" i="12"/>
  <c r="T101" i="12"/>
  <c r="U101" i="12"/>
  <c r="V101" i="12"/>
  <c r="W101" i="12"/>
  <c r="X101" i="12"/>
  <c r="Y101" i="12"/>
  <c r="Z101" i="12"/>
  <c r="AA101" i="12"/>
  <c r="AB101" i="12"/>
  <c r="AC101" i="12"/>
  <c r="AD101" i="12"/>
  <c r="AE101" i="12"/>
  <c r="AF101" i="12"/>
  <c r="AG101" i="12"/>
  <c r="AH101" i="12"/>
  <c r="AI101" i="12"/>
  <c r="AJ101" i="12"/>
  <c r="AK101" i="12"/>
  <c r="AL101" i="12"/>
  <c r="AM101" i="12"/>
  <c r="AN101" i="12"/>
  <c r="AO101" i="12"/>
  <c r="AP101" i="12"/>
  <c r="AQ101" i="12"/>
  <c r="AR101" i="12"/>
  <c r="AS101" i="12"/>
  <c r="AT101" i="12"/>
  <c r="AU101" i="12"/>
  <c r="AV101" i="12"/>
  <c r="M102" i="12"/>
  <c r="N102" i="12"/>
  <c r="O102" i="12"/>
  <c r="P102" i="12"/>
  <c r="Q102" i="12"/>
  <c r="R102" i="12"/>
  <c r="S102" i="12"/>
  <c r="T102" i="12"/>
  <c r="U102" i="12"/>
  <c r="V102" i="12"/>
  <c r="W102" i="12"/>
  <c r="X102" i="12"/>
  <c r="Y102" i="12"/>
  <c r="Z102" i="12"/>
  <c r="AA102" i="12"/>
  <c r="AB102" i="12"/>
  <c r="AC102" i="12"/>
  <c r="AD102" i="12"/>
  <c r="AE102" i="12"/>
  <c r="AF102" i="12"/>
  <c r="AG102" i="12"/>
  <c r="AH102" i="12"/>
  <c r="AI102" i="12"/>
  <c r="AJ102" i="12"/>
  <c r="AK102" i="12"/>
  <c r="AL102" i="12"/>
  <c r="AM102" i="12"/>
  <c r="AN102" i="12"/>
  <c r="AO102" i="12"/>
  <c r="AP102" i="12"/>
  <c r="AQ102" i="12"/>
  <c r="AR102" i="12"/>
  <c r="AS102" i="12"/>
  <c r="AT102" i="12"/>
  <c r="AU102" i="12"/>
  <c r="AV102" i="12"/>
  <c r="M103" i="12"/>
  <c r="N103" i="12"/>
  <c r="O103" i="12"/>
  <c r="P103" i="12"/>
  <c r="Q103" i="12"/>
  <c r="R103" i="12"/>
  <c r="S103" i="12"/>
  <c r="T103" i="12"/>
  <c r="U103" i="12"/>
  <c r="V103" i="12"/>
  <c r="W103" i="12"/>
  <c r="X103" i="12"/>
  <c r="Y103" i="12"/>
  <c r="Z103" i="12"/>
  <c r="AA103" i="12"/>
  <c r="AB103" i="12"/>
  <c r="AC103" i="12"/>
  <c r="AD103" i="12"/>
  <c r="AE103" i="12"/>
  <c r="AF103" i="12"/>
  <c r="AG103" i="12"/>
  <c r="AH103" i="12"/>
  <c r="AI103" i="12"/>
  <c r="AJ103" i="12"/>
  <c r="AK103" i="12"/>
  <c r="AL103" i="12"/>
  <c r="AM103" i="12"/>
  <c r="AN103" i="12"/>
  <c r="AO103" i="12"/>
  <c r="AP103" i="12"/>
  <c r="AQ103" i="12"/>
  <c r="AR103" i="12"/>
  <c r="AS103" i="12"/>
  <c r="AT103" i="12"/>
  <c r="AU103" i="12"/>
  <c r="AV103" i="12"/>
  <c r="M104" i="12"/>
  <c r="N104" i="12"/>
  <c r="O104" i="12"/>
  <c r="P104" i="12"/>
  <c r="Q104" i="12"/>
  <c r="R104" i="12"/>
  <c r="S104" i="12"/>
  <c r="T104" i="12"/>
  <c r="U104" i="12"/>
  <c r="V104" i="12"/>
  <c r="W104" i="12"/>
  <c r="X104" i="12"/>
  <c r="Y104" i="12"/>
  <c r="Z104" i="12"/>
  <c r="AA104" i="12"/>
  <c r="AB104" i="12"/>
  <c r="AC104" i="12"/>
  <c r="AD104" i="12"/>
  <c r="AE104" i="12"/>
  <c r="AF104" i="12"/>
  <c r="AG104" i="12"/>
  <c r="AH104" i="12"/>
  <c r="AI104" i="12"/>
  <c r="AJ104" i="12"/>
  <c r="AK104" i="12"/>
  <c r="AL104" i="12"/>
  <c r="AM104" i="12"/>
  <c r="AN104" i="12"/>
  <c r="AO104" i="12"/>
  <c r="AP104" i="12"/>
  <c r="AQ104" i="12"/>
  <c r="AR104" i="12"/>
  <c r="AS104" i="12"/>
  <c r="AT104" i="12"/>
  <c r="AU104" i="12"/>
  <c r="AV104" i="12"/>
  <c r="M105" i="12"/>
  <c r="N105" i="12"/>
  <c r="O105" i="12"/>
  <c r="P105" i="12"/>
  <c r="Q105" i="12"/>
  <c r="R105" i="12"/>
  <c r="S105" i="12"/>
  <c r="T105" i="12"/>
  <c r="U105" i="12"/>
  <c r="V105" i="12"/>
  <c r="W105" i="12"/>
  <c r="X105" i="12"/>
  <c r="Y105" i="12"/>
  <c r="Z105" i="12"/>
  <c r="AA105" i="12"/>
  <c r="AB105" i="12"/>
  <c r="AC105" i="12"/>
  <c r="AD105" i="12"/>
  <c r="AE105" i="12"/>
  <c r="AF105" i="12"/>
  <c r="AG105" i="12"/>
  <c r="AH105" i="12"/>
  <c r="AI105" i="12"/>
  <c r="AJ105" i="12"/>
  <c r="AK105" i="12"/>
  <c r="AL105" i="12"/>
  <c r="AM105" i="12"/>
  <c r="AN105" i="12"/>
  <c r="AO105" i="12"/>
  <c r="AP105" i="12"/>
  <c r="AQ105" i="12"/>
  <c r="AR105" i="12"/>
  <c r="AS105" i="12"/>
  <c r="AT105" i="12"/>
  <c r="AU105" i="12"/>
  <c r="AV105" i="12"/>
  <c r="M106" i="12"/>
  <c r="N106" i="12"/>
  <c r="O106" i="12"/>
  <c r="P106" i="12"/>
  <c r="Q106" i="12"/>
  <c r="R106" i="12"/>
  <c r="S106" i="12"/>
  <c r="T106" i="12"/>
  <c r="U106" i="12"/>
  <c r="V106" i="12"/>
  <c r="W106" i="12"/>
  <c r="X106" i="12"/>
  <c r="Y106" i="12"/>
  <c r="Z106" i="12"/>
  <c r="AA106" i="12"/>
  <c r="AB106" i="12"/>
  <c r="AC106" i="12"/>
  <c r="AD106" i="12"/>
  <c r="AE106" i="12"/>
  <c r="AF106" i="12"/>
  <c r="AG106" i="12"/>
  <c r="AH106" i="12"/>
  <c r="AI106" i="12"/>
  <c r="AJ106" i="12"/>
  <c r="AK106" i="12"/>
  <c r="AL106" i="12"/>
  <c r="AM106" i="12"/>
  <c r="AN106" i="12"/>
  <c r="AO106" i="12"/>
  <c r="AP106" i="12"/>
  <c r="AQ106" i="12"/>
  <c r="AR106" i="12"/>
  <c r="AS106" i="12"/>
  <c r="AT106" i="12"/>
  <c r="AU106" i="12"/>
  <c r="AV106" i="12"/>
  <c r="M107" i="12"/>
  <c r="N107" i="12"/>
  <c r="O107" i="12"/>
  <c r="P107" i="12"/>
  <c r="Q107" i="12"/>
  <c r="R107" i="12"/>
  <c r="S107" i="12"/>
  <c r="T107" i="12"/>
  <c r="U107" i="12"/>
  <c r="V107" i="12"/>
  <c r="W107" i="12"/>
  <c r="X107" i="12"/>
  <c r="Y107" i="12"/>
  <c r="Z107" i="12"/>
  <c r="AA107" i="12"/>
  <c r="AB107" i="12"/>
  <c r="AC107" i="12"/>
  <c r="AD107" i="12"/>
  <c r="AE107" i="12"/>
  <c r="AF107" i="12"/>
  <c r="AG107" i="12"/>
  <c r="AH107" i="12"/>
  <c r="AI107" i="12"/>
  <c r="AJ107" i="12"/>
  <c r="AK107" i="12"/>
  <c r="AL107" i="12"/>
  <c r="AM107" i="12"/>
  <c r="AN107" i="12"/>
  <c r="AO107" i="12"/>
  <c r="AP107" i="12"/>
  <c r="AQ107" i="12"/>
  <c r="AR107" i="12"/>
  <c r="AS107" i="12"/>
  <c r="AT107" i="12"/>
  <c r="AU107" i="12"/>
  <c r="AV107" i="12"/>
  <c r="M108" i="12"/>
  <c r="N108" i="12"/>
  <c r="O108" i="12"/>
  <c r="P108" i="12"/>
  <c r="Q108" i="12"/>
  <c r="R108" i="12"/>
  <c r="S108" i="12"/>
  <c r="T108" i="12"/>
  <c r="U108" i="12"/>
  <c r="V108" i="12"/>
  <c r="W108" i="12"/>
  <c r="X108" i="12"/>
  <c r="Y108" i="12"/>
  <c r="Z108" i="12"/>
  <c r="AA108" i="12"/>
  <c r="AB108" i="12"/>
  <c r="AC108" i="12"/>
  <c r="AD108" i="12"/>
  <c r="AE108" i="12"/>
  <c r="AF108" i="12"/>
  <c r="AG108" i="12"/>
  <c r="AH108" i="12"/>
  <c r="AI108" i="12"/>
  <c r="AJ108" i="12"/>
  <c r="AK108" i="12"/>
  <c r="AL108" i="12"/>
  <c r="AM108" i="12"/>
  <c r="AN108" i="12"/>
  <c r="AO108" i="12"/>
  <c r="AP108" i="12"/>
  <c r="AQ108" i="12"/>
  <c r="AR108" i="12"/>
  <c r="AS108" i="12"/>
  <c r="AT108" i="12"/>
  <c r="AU108" i="12"/>
  <c r="AV108" i="12"/>
  <c r="M109" i="12"/>
  <c r="N109" i="12"/>
  <c r="O109" i="12"/>
  <c r="P109" i="12"/>
  <c r="Q109" i="12"/>
  <c r="R109" i="12"/>
  <c r="S109" i="12"/>
  <c r="T109" i="12"/>
  <c r="U109" i="12"/>
  <c r="V109" i="12"/>
  <c r="W109" i="12"/>
  <c r="X109" i="12"/>
  <c r="Y109" i="12"/>
  <c r="Z109" i="12"/>
  <c r="AA109" i="12"/>
  <c r="AB109" i="12"/>
  <c r="AC109" i="12"/>
  <c r="AD109" i="12"/>
  <c r="AE109" i="12"/>
  <c r="AF109" i="12"/>
  <c r="AG109" i="12"/>
  <c r="AH109" i="12"/>
  <c r="AI109" i="12"/>
  <c r="AJ109" i="12"/>
  <c r="AK109" i="12"/>
  <c r="AL109" i="12"/>
  <c r="AM109" i="12"/>
  <c r="AN109" i="12"/>
  <c r="AO109" i="12"/>
  <c r="AP109" i="12"/>
  <c r="AQ109" i="12"/>
  <c r="AR109" i="12"/>
  <c r="AS109" i="12"/>
  <c r="AT109" i="12"/>
  <c r="AU109" i="12"/>
  <c r="AV109" i="12"/>
  <c r="M110" i="12"/>
  <c r="N110" i="12"/>
  <c r="O110" i="12"/>
  <c r="P110" i="12"/>
  <c r="Q110" i="12"/>
  <c r="R110" i="12"/>
  <c r="S110" i="12"/>
  <c r="T110" i="12"/>
  <c r="U110" i="12"/>
  <c r="V110" i="12"/>
  <c r="W110" i="12"/>
  <c r="X110" i="12"/>
  <c r="Y110" i="12"/>
  <c r="Z110" i="12"/>
  <c r="AA110" i="12"/>
  <c r="AB110" i="12"/>
  <c r="AC110" i="12"/>
  <c r="AD110" i="12"/>
  <c r="AE110" i="12"/>
  <c r="AF110" i="12"/>
  <c r="AG110" i="12"/>
  <c r="AH110" i="12"/>
  <c r="AI110" i="12"/>
  <c r="AJ110" i="12"/>
  <c r="AK110" i="12"/>
  <c r="AL110" i="12"/>
  <c r="AM110" i="12"/>
  <c r="AN110" i="12"/>
  <c r="AO110" i="12"/>
  <c r="AP110" i="12"/>
  <c r="AQ110" i="12"/>
  <c r="AR110" i="12"/>
  <c r="AS110" i="12"/>
  <c r="AT110" i="12"/>
  <c r="AU110" i="12"/>
  <c r="AV110" i="12"/>
  <c r="M111" i="12"/>
  <c r="N111" i="12"/>
  <c r="O111" i="12"/>
  <c r="P111" i="12"/>
  <c r="Q111" i="12"/>
  <c r="R111" i="12"/>
  <c r="S111" i="12"/>
  <c r="T111" i="12"/>
  <c r="U111" i="12"/>
  <c r="V111" i="12"/>
  <c r="W111" i="12"/>
  <c r="X111" i="12"/>
  <c r="Y111" i="12"/>
  <c r="Z111" i="12"/>
  <c r="AA111" i="12"/>
  <c r="AB111" i="12"/>
  <c r="AC111" i="12"/>
  <c r="AD111" i="12"/>
  <c r="AE111" i="12"/>
  <c r="AF111" i="12"/>
  <c r="AG111" i="12"/>
  <c r="AH111" i="12"/>
  <c r="AI111" i="12"/>
  <c r="AJ111" i="12"/>
  <c r="AK111" i="12"/>
  <c r="AL111" i="12"/>
  <c r="AM111" i="12"/>
  <c r="AN111" i="12"/>
  <c r="AO111" i="12"/>
  <c r="AP111" i="12"/>
  <c r="AQ111" i="12"/>
  <c r="AR111" i="12"/>
  <c r="AS111" i="12"/>
  <c r="AT111" i="12"/>
  <c r="AU111" i="12"/>
  <c r="AV111" i="12"/>
  <c r="M112" i="12"/>
  <c r="N112" i="12"/>
  <c r="O112" i="12"/>
  <c r="P112" i="12"/>
  <c r="Q112" i="12"/>
  <c r="R112" i="12"/>
  <c r="S112" i="12"/>
  <c r="T112" i="12"/>
  <c r="U112" i="12"/>
  <c r="V112" i="12"/>
  <c r="W112" i="12"/>
  <c r="X112" i="12"/>
  <c r="Y112" i="12"/>
  <c r="Z112" i="12"/>
  <c r="AA112" i="12"/>
  <c r="AB112" i="12"/>
  <c r="AC112" i="12"/>
  <c r="AD112" i="12"/>
  <c r="AE112" i="12"/>
  <c r="AF112" i="12"/>
  <c r="AG112" i="12"/>
  <c r="AH112" i="12"/>
  <c r="AI112" i="12"/>
  <c r="AJ112" i="12"/>
  <c r="AK112" i="12"/>
  <c r="AL112" i="12"/>
  <c r="AM112" i="12"/>
  <c r="AN112" i="12"/>
  <c r="AO112" i="12"/>
  <c r="AP112" i="12"/>
  <c r="AQ112" i="12"/>
  <c r="AR112" i="12"/>
  <c r="AS112" i="12"/>
  <c r="AT112" i="12"/>
  <c r="AU112" i="12"/>
  <c r="AV112" i="12"/>
  <c r="M113" i="12"/>
  <c r="N113" i="12"/>
  <c r="O113" i="12"/>
  <c r="P113" i="12"/>
  <c r="Q113" i="12"/>
  <c r="R113" i="12"/>
  <c r="S113" i="12"/>
  <c r="T113" i="12"/>
  <c r="U113" i="12"/>
  <c r="V113" i="12"/>
  <c r="W113" i="12"/>
  <c r="X113" i="12"/>
  <c r="Y113" i="12"/>
  <c r="Z113" i="12"/>
  <c r="AA113" i="12"/>
  <c r="AB113" i="12"/>
  <c r="AC113" i="12"/>
  <c r="AD113" i="12"/>
  <c r="AE113" i="12"/>
  <c r="AF113" i="12"/>
  <c r="AG113" i="12"/>
  <c r="AH113" i="12"/>
  <c r="AI113" i="12"/>
  <c r="AJ113" i="12"/>
  <c r="AK113" i="12"/>
  <c r="AL113" i="12"/>
  <c r="AM113" i="12"/>
  <c r="AN113" i="12"/>
  <c r="AO113" i="12"/>
  <c r="AP113" i="12"/>
  <c r="AQ113" i="12"/>
  <c r="AR113" i="12"/>
  <c r="AS113" i="12"/>
  <c r="AT113" i="12"/>
  <c r="AU113" i="12"/>
  <c r="AV113" i="12"/>
  <c r="M114" i="12"/>
  <c r="N114" i="12"/>
  <c r="O114" i="12"/>
  <c r="P114" i="12"/>
  <c r="Q114" i="12"/>
  <c r="R114" i="12"/>
  <c r="S114" i="12"/>
  <c r="T114" i="12"/>
  <c r="U114" i="12"/>
  <c r="V114" i="12"/>
  <c r="W114" i="12"/>
  <c r="X114" i="12"/>
  <c r="Y114" i="12"/>
  <c r="Z114" i="12"/>
  <c r="AA114" i="12"/>
  <c r="AB114" i="12"/>
  <c r="AC114" i="12"/>
  <c r="AD114" i="12"/>
  <c r="AE114" i="12"/>
  <c r="AF114" i="12"/>
  <c r="AG114" i="12"/>
  <c r="AH114" i="12"/>
  <c r="AI114" i="12"/>
  <c r="AJ114" i="12"/>
  <c r="AK114" i="12"/>
  <c r="AL114" i="12"/>
  <c r="AM114" i="12"/>
  <c r="AN114" i="12"/>
  <c r="AO114" i="12"/>
  <c r="AP114" i="12"/>
  <c r="AQ114" i="12"/>
  <c r="AR114" i="12"/>
  <c r="AS114" i="12"/>
  <c r="AT114" i="12"/>
  <c r="AU114" i="12"/>
  <c r="AV114" i="12"/>
  <c r="M115" i="12"/>
  <c r="N115" i="12"/>
  <c r="O115" i="12"/>
  <c r="P115" i="12"/>
  <c r="Q115" i="12"/>
  <c r="R115" i="12"/>
  <c r="S115" i="12"/>
  <c r="T115" i="12"/>
  <c r="U115" i="12"/>
  <c r="V115" i="12"/>
  <c r="W115" i="12"/>
  <c r="X115" i="12"/>
  <c r="Y115" i="12"/>
  <c r="Z115" i="12"/>
  <c r="AA115" i="12"/>
  <c r="AB115" i="12"/>
  <c r="AC115" i="12"/>
  <c r="AD115" i="12"/>
  <c r="AE115" i="12"/>
  <c r="AF115" i="12"/>
  <c r="AG115" i="12"/>
  <c r="AH115" i="12"/>
  <c r="AI115" i="12"/>
  <c r="AJ115" i="12"/>
  <c r="AK115" i="12"/>
  <c r="AL115" i="12"/>
  <c r="AM115" i="12"/>
  <c r="AN115" i="12"/>
  <c r="AO115" i="12"/>
  <c r="AP115" i="12"/>
  <c r="AQ115" i="12"/>
  <c r="AR115" i="12"/>
  <c r="AS115" i="12"/>
  <c r="AT115" i="12"/>
  <c r="AU115" i="12"/>
  <c r="AV115" i="12"/>
  <c r="M116" i="12"/>
  <c r="N116" i="12"/>
  <c r="O116" i="12"/>
  <c r="P116" i="12"/>
  <c r="Q116" i="12"/>
  <c r="R116" i="12"/>
  <c r="S116" i="12"/>
  <c r="T116" i="12"/>
  <c r="U116" i="12"/>
  <c r="V116" i="12"/>
  <c r="W116" i="12"/>
  <c r="X116" i="12"/>
  <c r="Y116" i="12"/>
  <c r="Z116" i="12"/>
  <c r="AA116" i="12"/>
  <c r="AB116" i="12"/>
  <c r="AC116" i="12"/>
  <c r="AD116" i="12"/>
  <c r="AE116" i="12"/>
  <c r="AF116" i="12"/>
  <c r="AG116" i="12"/>
  <c r="AH116" i="12"/>
  <c r="AI116" i="12"/>
  <c r="AJ116" i="12"/>
  <c r="AK116" i="12"/>
  <c r="AL116" i="12"/>
  <c r="AM116" i="12"/>
  <c r="AN116" i="12"/>
  <c r="AO116" i="12"/>
  <c r="AP116" i="12"/>
  <c r="AQ116" i="12"/>
  <c r="AR116" i="12"/>
  <c r="AS116" i="12"/>
  <c r="AT116" i="12"/>
  <c r="AU116" i="12"/>
  <c r="AV116" i="12"/>
  <c r="M117" i="12"/>
  <c r="N117" i="12"/>
  <c r="O117" i="12"/>
  <c r="P117" i="12"/>
  <c r="Q117" i="12"/>
  <c r="R117" i="12"/>
  <c r="S117" i="12"/>
  <c r="T117" i="12"/>
  <c r="U117" i="12"/>
  <c r="V117" i="12"/>
  <c r="W117" i="12"/>
  <c r="X117" i="12"/>
  <c r="Y117" i="12"/>
  <c r="Z117" i="12"/>
  <c r="AA117" i="12"/>
  <c r="AB117" i="12"/>
  <c r="AC117" i="12"/>
  <c r="AD117" i="12"/>
  <c r="AE117" i="12"/>
  <c r="AF117" i="12"/>
  <c r="AG117" i="12"/>
  <c r="AH117" i="12"/>
  <c r="AI117" i="12"/>
  <c r="AJ117" i="12"/>
  <c r="AK117" i="12"/>
  <c r="AL117" i="12"/>
  <c r="AM117" i="12"/>
  <c r="AN117" i="12"/>
  <c r="AO117" i="12"/>
  <c r="AP117" i="12"/>
  <c r="AQ117" i="12"/>
  <c r="AR117" i="12"/>
  <c r="AS117" i="12"/>
  <c r="AT117" i="12"/>
  <c r="AU117" i="12"/>
  <c r="AV117" i="12"/>
  <c r="M118" i="12"/>
  <c r="N118" i="12"/>
  <c r="O118" i="12"/>
  <c r="P118" i="12"/>
  <c r="Q118" i="12"/>
  <c r="R118" i="12"/>
  <c r="S118" i="12"/>
  <c r="T118" i="12"/>
  <c r="U118" i="12"/>
  <c r="V118" i="12"/>
  <c r="W118" i="12"/>
  <c r="X118" i="12"/>
  <c r="Y118" i="12"/>
  <c r="Z118" i="12"/>
  <c r="AA118" i="12"/>
  <c r="AB118" i="12"/>
  <c r="AC118" i="12"/>
  <c r="AD118" i="12"/>
  <c r="AE118" i="12"/>
  <c r="AF118" i="12"/>
  <c r="AG118" i="12"/>
  <c r="AH118" i="12"/>
  <c r="AI118" i="12"/>
  <c r="AJ118" i="12"/>
  <c r="AK118" i="12"/>
  <c r="AL118" i="12"/>
  <c r="AM118" i="12"/>
  <c r="AN118" i="12"/>
  <c r="AO118" i="12"/>
  <c r="AP118" i="12"/>
  <c r="AQ118" i="12"/>
  <c r="AR118" i="12"/>
  <c r="AS118" i="12"/>
  <c r="AT118" i="12"/>
  <c r="AU118" i="12"/>
  <c r="AV118" i="12"/>
  <c r="M119" i="12"/>
  <c r="N119" i="12"/>
  <c r="O119" i="12"/>
  <c r="P119" i="12"/>
  <c r="Q119" i="12"/>
  <c r="R119" i="12"/>
  <c r="S119" i="12"/>
  <c r="T119" i="12"/>
  <c r="U119" i="12"/>
  <c r="V119" i="12"/>
  <c r="W119" i="12"/>
  <c r="X119" i="12"/>
  <c r="Y119" i="12"/>
  <c r="Z119" i="12"/>
  <c r="AA119" i="12"/>
  <c r="AB119" i="12"/>
  <c r="AC119" i="12"/>
  <c r="AD119" i="12"/>
  <c r="AE119" i="12"/>
  <c r="AF119" i="12"/>
  <c r="AG119" i="12"/>
  <c r="AH119" i="12"/>
  <c r="AI119" i="12"/>
  <c r="AJ119" i="12"/>
  <c r="AK119" i="12"/>
  <c r="AL119" i="12"/>
  <c r="AM119" i="12"/>
  <c r="AN119" i="12"/>
  <c r="AO119" i="12"/>
  <c r="AP119" i="12"/>
  <c r="AQ119" i="12"/>
  <c r="AR119" i="12"/>
  <c r="AS119" i="12"/>
  <c r="AT119" i="12"/>
  <c r="AU119" i="12"/>
  <c r="AV119" i="12"/>
  <c r="M120" i="12"/>
  <c r="N120" i="12"/>
  <c r="O120" i="12"/>
  <c r="P120" i="12"/>
  <c r="Q120" i="12"/>
  <c r="R120" i="12"/>
  <c r="S120" i="12"/>
  <c r="T120" i="12"/>
  <c r="U120" i="12"/>
  <c r="V120" i="12"/>
  <c r="W120" i="12"/>
  <c r="X120" i="12"/>
  <c r="Y120" i="12"/>
  <c r="Z120" i="12"/>
  <c r="AA120" i="12"/>
  <c r="AB120" i="12"/>
  <c r="AC120" i="12"/>
  <c r="AD120" i="12"/>
  <c r="AE120" i="12"/>
  <c r="AF120" i="12"/>
  <c r="AG120" i="12"/>
  <c r="AH120" i="12"/>
  <c r="AI120" i="12"/>
  <c r="AJ120" i="12"/>
  <c r="AK120" i="12"/>
  <c r="AL120" i="12"/>
  <c r="AM120" i="12"/>
  <c r="AN120" i="12"/>
  <c r="AO120" i="12"/>
  <c r="AP120" i="12"/>
  <c r="AQ120" i="12"/>
  <c r="AR120" i="12"/>
  <c r="AS120" i="12"/>
  <c r="AT120" i="12"/>
  <c r="AU120" i="12"/>
  <c r="AV120" i="12"/>
  <c r="M121" i="12"/>
  <c r="N121" i="12"/>
  <c r="O121" i="12"/>
  <c r="P121" i="12"/>
  <c r="Q121" i="12"/>
  <c r="R121" i="12"/>
  <c r="S121" i="12"/>
  <c r="T121" i="12"/>
  <c r="U121" i="12"/>
  <c r="V121" i="12"/>
  <c r="W121" i="12"/>
  <c r="X121" i="12"/>
  <c r="Y121" i="12"/>
  <c r="Z121" i="12"/>
  <c r="AA121" i="12"/>
  <c r="AB121" i="12"/>
  <c r="AC121" i="12"/>
  <c r="AD121" i="12"/>
  <c r="AE121" i="12"/>
  <c r="AF121" i="12"/>
  <c r="AG121" i="12"/>
  <c r="AH121" i="12"/>
  <c r="AI121" i="12"/>
  <c r="AJ121" i="12"/>
  <c r="AK121" i="12"/>
  <c r="AL121" i="12"/>
  <c r="AM121" i="12"/>
  <c r="AN121" i="12"/>
  <c r="AO121" i="12"/>
  <c r="AP121" i="12"/>
  <c r="AQ121" i="12"/>
  <c r="AR121" i="12"/>
  <c r="AS121" i="12"/>
  <c r="AT121" i="12"/>
  <c r="AU121" i="12"/>
  <c r="AV121" i="12"/>
  <c r="M122" i="12"/>
  <c r="N122" i="12"/>
  <c r="O122" i="12"/>
  <c r="P122" i="12"/>
  <c r="Q122" i="12"/>
  <c r="R122" i="12"/>
  <c r="S122" i="12"/>
  <c r="T122" i="12"/>
  <c r="U122" i="12"/>
  <c r="V122" i="12"/>
  <c r="W122" i="12"/>
  <c r="X122" i="12"/>
  <c r="Y122" i="12"/>
  <c r="Z122" i="12"/>
  <c r="AA122" i="12"/>
  <c r="AB122" i="12"/>
  <c r="AC122" i="12"/>
  <c r="AD122" i="12"/>
  <c r="AE122" i="12"/>
  <c r="AF122" i="12"/>
  <c r="AG122" i="12"/>
  <c r="AH122" i="12"/>
  <c r="AI122" i="12"/>
  <c r="AJ122" i="12"/>
  <c r="AK122" i="12"/>
  <c r="AL122" i="12"/>
  <c r="AM122" i="12"/>
  <c r="AN122" i="12"/>
  <c r="AO122" i="12"/>
  <c r="AP122" i="12"/>
  <c r="AQ122" i="12"/>
  <c r="AR122" i="12"/>
  <c r="AS122" i="12"/>
  <c r="AT122" i="12"/>
  <c r="AU122" i="12"/>
  <c r="AV122" i="12"/>
  <c r="M123" i="12"/>
  <c r="N123" i="12"/>
  <c r="O123" i="12"/>
  <c r="P123" i="12"/>
  <c r="Q123" i="12"/>
  <c r="R123" i="12"/>
  <c r="S123" i="12"/>
  <c r="T123" i="12"/>
  <c r="U123" i="12"/>
  <c r="V123" i="12"/>
  <c r="W123" i="12"/>
  <c r="X123" i="12"/>
  <c r="Y123" i="12"/>
  <c r="Z123" i="12"/>
  <c r="AA123" i="12"/>
  <c r="AB123" i="12"/>
  <c r="AC123" i="12"/>
  <c r="AD123" i="12"/>
  <c r="AE123" i="12"/>
  <c r="AF123" i="12"/>
  <c r="AG123" i="12"/>
  <c r="AH123" i="12"/>
  <c r="AI123" i="12"/>
  <c r="AJ123" i="12"/>
  <c r="AK123" i="12"/>
  <c r="AL123" i="12"/>
  <c r="AM123" i="12"/>
  <c r="AN123" i="12"/>
  <c r="AO123" i="12"/>
  <c r="AP123" i="12"/>
  <c r="AQ123" i="12"/>
  <c r="AR123" i="12"/>
  <c r="AS123" i="12"/>
  <c r="AT123" i="12"/>
  <c r="AU123" i="12"/>
  <c r="AV123" i="12"/>
  <c r="M124" i="12"/>
  <c r="N124" i="12"/>
  <c r="O124" i="12"/>
  <c r="P124" i="12"/>
  <c r="Q124" i="12"/>
  <c r="R124" i="12"/>
  <c r="S124" i="12"/>
  <c r="T124" i="12"/>
  <c r="U124" i="12"/>
  <c r="V124" i="12"/>
  <c r="W124" i="12"/>
  <c r="X124" i="12"/>
  <c r="Y124" i="12"/>
  <c r="Z124" i="12"/>
  <c r="AA124" i="12"/>
  <c r="AB124" i="12"/>
  <c r="AC124" i="12"/>
  <c r="AD124" i="12"/>
  <c r="AE124" i="12"/>
  <c r="AF124" i="12"/>
  <c r="AG124" i="12"/>
  <c r="AH124" i="12"/>
  <c r="AI124" i="12"/>
  <c r="AJ124" i="12"/>
  <c r="AK124" i="12"/>
  <c r="AL124" i="12"/>
  <c r="AM124" i="12"/>
  <c r="AN124" i="12"/>
  <c r="AO124" i="12"/>
  <c r="AP124" i="12"/>
  <c r="AQ124" i="12"/>
  <c r="AR124" i="12"/>
  <c r="AS124" i="12"/>
  <c r="AT124" i="12"/>
  <c r="AU124" i="12"/>
  <c r="AV124" i="12"/>
  <c r="M125" i="12"/>
  <c r="N125" i="12"/>
  <c r="O125" i="12"/>
  <c r="P125" i="12"/>
  <c r="Q125" i="12"/>
  <c r="R125" i="12"/>
  <c r="S125" i="12"/>
  <c r="T125" i="12"/>
  <c r="U125" i="12"/>
  <c r="V125" i="12"/>
  <c r="W125" i="12"/>
  <c r="X125" i="12"/>
  <c r="Y125" i="12"/>
  <c r="Z125" i="12"/>
  <c r="AA125" i="12"/>
  <c r="AB125" i="12"/>
  <c r="AC125" i="12"/>
  <c r="AD125" i="12"/>
  <c r="AE125" i="12"/>
  <c r="AF125" i="12"/>
  <c r="AG125" i="12"/>
  <c r="AH125" i="12"/>
  <c r="AI125" i="12"/>
  <c r="AJ125" i="12"/>
  <c r="AK125" i="12"/>
  <c r="AL125" i="12"/>
  <c r="AM125" i="12"/>
  <c r="AN125" i="12"/>
  <c r="AO125" i="12"/>
  <c r="AP125" i="12"/>
  <c r="AQ125" i="12"/>
  <c r="AR125" i="12"/>
  <c r="AS125" i="12"/>
  <c r="AT125" i="12"/>
  <c r="AU125" i="12"/>
  <c r="AV125" i="12"/>
  <c r="M126" i="12"/>
  <c r="N126" i="12"/>
  <c r="O126" i="12"/>
  <c r="P126" i="12"/>
  <c r="Q126" i="12"/>
  <c r="R126" i="12"/>
  <c r="S126" i="12"/>
  <c r="T126" i="12"/>
  <c r="U126" i="12"/>
  <c r="V126" i="12"/>
  <c r="W126" i="12"/>
  <c r="X126" i="12"/>
  <c r="Y126" i="12"/>
  <c r="Z126" i="12"/>
  <c r="AA126" i="12"/>
  <c r="AB126" i="12"/>
  <c r="AC126" i="12"/>
  <c r="AD126" i="12"/>
  <c r="AE126" i="12"/>
  <c r="AF126" i="12"/>
  <c r="AG126" i="12"/>
  <c r="AH126" i="12"/>
  <c r="AI126" i="12"/>
  <c r="AJ126" i="12"/>
  <c r="AK126" i="12"/>
  <c r="AL126" i="12"/>
  <c r="AM126" i="12"/>
  <c r="AN126" i="12"/>
  <c r="AO126" i="12"/>
  <c r="AP126" i="12"/>
  <c r="AQ126" i="12"/>
  <c r="AR126" i="12"/>
  <c r="AS126" i="12"/>
  <c r="AT126" i="12"/>
  <c r="AU126" i="12"/>
  <c r="AV126" i="12"/>
  <c r="M127" i="12"/>
  <c r="N127" i="12"/>
  <c r="O127" i="12"/>
  <c r="P127" i="12"/>
  <c r="Q127" i="12"/>
  <c r="R127" i="12"/>
  <c r="S127" i="12"/>
  <c r="T127" i="12"/>
  <c r="U127" i="12"/>
  <c r="V127" i="12"/>
  <c r="W127" i="12"/>
  <c r="X127" i="12"/>
  <c r="Y127" i="12"/>
  <c r="Z127" i="12"/>
  <c r="AA127" i="12"/>
  <c r="AB127" i="12"/>
  <c r="AC127" i="12"/>
  <c r="AD127" i="12"/>
  <c r="AE127" i="12"/>
  <c r="AF127" i="12"/>
  <c r="AG127" i="12"/>
  <c r="AH127" i="12"/>
  <c r="AI127" i="12"/>
  <c r="AJ127" i="12"/>
  <c r="AK127" i="12"/>
  <c r="AL127" i="12"/>
  <c r="AM127" i="12"/>
  <c r="AN127" i="12"/>
  <c r="AO127" i="12"/>
  <c r="AP127" i="12"/>
  <c r="AQ127" i="12"/>
  <c r="AR127" i="12"/>
  <c r="AS127" i="12"/>
  <c r="AT127" i="12"/>
  <c r="AU127" i="12"/>
  <c r="AV127" i="12"/>
  <c r="M128" i="12"/>
  <c r="N128" i="12"/>
  <c r="O128" i="12"/>
  <c r="P128" i="12"/>
  <c r="Q128" i="12"/>
  <c r="R128" i="12"/>
  <c r="S128" i="12"/>
  <c r="T128" i="12"/>
  <c r="U128" i="12"/>
  <c r="V128" i="12"/>
  <c r="W128" i="12"/>
  <c r="X128" i="12"/>
  <c r="Y128" i="12"/>
  <c r="Z128" i="12"/>
  <c r="AA128" i="12"/>
  <c r="AB128" i="12"/>
  <c r="AC128" i="12"/>
  <c r="AD128" i="12"/>
  <c r="AE128" i="12"/>
  <c r="AF128" i="12"/>
  <c r="AG128" i="12"/>
  <c r="AH128" i="12"/>
  <c r="AI128" i="12"/>
  <c r="AJ128" i="12"/>
  <c r="AK128" i="12"/>
  <c r="AL128" i="12"/>
  <c r="AM128" i="12"/>
  <c r="AN128" i="12"/>
  <c r="AO128" i="12"/>
  <c r="AP128" i="12"/>
  <c r="AQ128" i="12"/>
  <c r="AR128" i="12"/>
  <c r="AS128" i="12"/>
  <c r="AT128" i="12"/>
  <c r="AU128" i="12"/>
  <c r="AV128" i="12"/>
  <c r="M129" i="12"/>
  <c r="N129" i="12"/>
  <c r="O129" i="12"/>
  <c r="P129" i="12"/>
  <c r="Q129" i="12"/>
  <c r="R129" i="12"/>
  <c r="S129" i="12"/>
  <c r="T129" i="12"/>
  <c r="U129" i="12"/>
  <c r="V129" i="12"/>
  <c r="W129" i="12"/>
  <c r="X129" i="12"/>
  <c r="Y129" i="12"/>
  <c r="Z129" i="12"/>
  <c r="AA129" i="12"/>
  <c r="AB129" i="12"/>
  <c r="AC129" i="12"/>
  <c r="AD129" i="12"/>
  <c r="AE129" i="12"/>
  <c r="AF129" i="12"/>
  <c r="AG129" i="12"/>
  <c r="AH129" i="12"/>
  <c r="AI129" i="12"/>
  <c r="AJ129" i="12"/>
  <c r="AK129" i="12"/>
  <c r="AL129" i="12"/>
  <c r="AM129" i="12"/>
  <c r="AN129" i="12"/>
  <c r="AO129" i="12"/>
  <c r="AP129" i="12"/>
  <c r="AQ129" i="12"/>
  <c r="AR129" i="12"/>
  <c r="AS129" i="12"/>
  <c r="AT129" i="12"/>
  <c r="AU129" i="12"/>
  <c r="AV129" i="12"/>
  <c r="M130" i="12"/>
  <c r="N130" i="12"/>
  <c r="O130" i="12"/>
  <c r="P130" i="12"/>
  <c r="Q130" i="12"/>
  <c r="R130" i="12"/>
  <c r="S130" i="12"/>
  <c r="T130" i="12"/>
  <c r="U130" i="12"/>
  <c r="V130" i="12"/>
  <c r="W130" i="12"/>
  <c r="X130" i="12"/>
  <c r="Y130" i="12"/>
  <c r="Z130" i="12"/>
  <c r="AA130" i="12"/>
  <c r="AB130" i="12"/>
  <c r="AC130" i="12"/>
  <c r="AD130" i="12"/>
  <c r="AE130" i="12"/>
  <c r="AF130" i="12"/>
  <c r="AG130" i="12"/>
  <c r="AH130" i="12"/>
  <c r="AI130" i="12"/>
  <c r="AJ130" i="12"/>
  <c r="AK130" i="12"/>
  <c r="AL130" i="12"/>
  <c r="AM130" i="12"/>
  <c r="AN130" i="12"/>
  <c r="AO130" i="12"/>
  <c r="AP130" i="12"/>
  <c r="AQ130" i="12"/>
  <c r="AR130" i="12"/>
  <c r="AS130" i="12"/>
  <c r="AT130" i="12"/>
  <c r="AU130" i="12"/>
  <c r="AV130" i="12"/>
  <c r="M131" i="12"/>
  <c r="N131" i="12"/>
  <c r="O131" i="12"/>
  <c r="P131" i="12"/>
  <c r="Q131" i="12"/>
  <c r="R131" i="12"/>
  <c r="S131" i="12"/>
  <c r="T131" i="12"/>
  <c r="U131" i="12"/>
  <c r="V131" i="12"/>
  <c r="W131" i="12"/>
  <c r="X131" i="12"/>
  <c r="Y131" i="12"/>
  <c r="Z131" i="12"/>
  <c r="AA131" i="12"/>
  <c r="AB131" i="12"/>
  <c r="AC131" i="12"/>
  <c r="AD131" i="12"/>
  <c r="AE131" i="12"/>
  <c r="AF131" i="12"/>
  <c r="AG131" i="12"/>
  <c r="AH131" i="12"/>
  <c r="AI131" i="12"/>
  <c r="AJ131" i="12"/>
  <c r="AK131" i="12"/>
  <c r="AL131" i="12"/>
  <c r="AM131" i="12"/>
  <c r="AN131" i="12"/>
  <c r="AO131" i="12"/>
  <c r="AP131" i="12"/>
  <c r="AQ131" i="12"/>
  <c r="AR131" i="12"/>
  <c r="AS131" i="12"/>
  <c r="AT131" i="12"/>
  <c r="AU131" i="12"/>
  <c r="AV131" i="12"/>
  <c r="M132" i="12"/>
  <c r="N132" i="12"/>
  <c r="O132" i="12"/>
  <c r="P132" i="12"/>
  <c r="Q132" i="12"/>
  <c r="R132" i="12"/>
  <c r="S132" i="12"/>
  <c r="T132" i="12"/>
  <c r="U132" i="12"/>
  <c r="V132" i="12"/>
  <c r="W132" i="12"/>
  <c r="X132" i="12"/>
  <c r="Y132" i="12"/>
  <c r="Z132" i="12"/>
  <c r="AA132" i="12"/>
  <c r="AB132" i="12"/>
  <c r="AC132" i="12"/>
  <c r="AD132" i="12"/>
  <c r="AE132" i="12"/>
  <c r="AF132" i="12"/>
  <c r="AG132" i="12"/>
  <c r="AH132" i="12"/>
  <c r="AI132" i="12"/>
  <c r="AJ132" i="12"/>
  <c r="AK132" i="12"/>
  <c r="AL132" i="12"/>
  <c r="AM132" i="12"/>
  <c r="AN132" i="12"/>
  <c r="AO132" i="12"/>
  <c r="AP132" i="12"/>
  <c r="AQ132" i="12"/>
  <c r="AR132" i="12"/>
  <c r="AS132" i="12"/>
  <c r="AT132" i="12"/>
  <c r="AU132" i="12"/>
  <c r="AV132" i="12"/>
  <c r="M133" i="12"/>
  <c r="N133" i="12"/>
  <c r="O133" i="12"/>
  <c r="P133" i="12"/>
  <c r="Q133" i="12"/>
  <c r="R133" i="12"/>
  <c r="S133" i="12"/>
  <c r="T133" i="12"/>
  <c r="U133" i="12"/>
  <c r="V133" i="12"/>
  <c r="W133" i="12"/>
  <c r="X133" i="12"/>
  <c r="Y133" i="12"/>
  <c r="Z133" i="12"/>
  <c r="AA133" i="12"/>
  <c r="AB133" i="12"/>
  <c r="AC133" i="12"/>
  <c r="AD133" i="12"/>
  <c r="AE133" i="12"/>
  <c r="AF133" i="12"/>
  <c r="AG133" i="12"/>
  <c r="AH133" i="12"/>
  <c r="AI133" i="12"/>
  <c r="AJ133" i="12"/>
  <c r="AK133" i="12"/>
  <c r="AL133" i="12"/>
  <c r="AM133" i="12"/>
  <c r="AN133" i="12"/>
  <c r="AO133" i="12"/>
  <c r="AP133" i="12"/>
  <c r="AQ133" i="12"/>
  <c r="AR133" i="12"/>
  <c r="AS133" i="12"/>
  <c r="AT133" i="12"/>
  <c r="AU133" i="12"/>
  <c r="AV133" i="12"/>
  <c r="M134" i="12"/>
  <c r="N134" i="12"/>
  <c r="O134" i="12"/>
  <c r="P134" i="12"/>
  <c r="Q134" i="12"/>
  <c r="R134" i="12"/>
  <c r="S134" i="12"/>
  <c r="T134" i="12"/>
  <c r="U134" i="12"/>
  <c r="V134" i="12"/>
  <c r="W134" i="12"/>
  <c r="X134" i="12"/>
  <c r="Y134" i="12"/>
  <c r="Z134" i="12"/>
  <c r="AA134" i="12"/>
  <c r="AB134" i="12"/>
  <c r="AC134" i="12"/>
  <c r="AD134" i="12"/>
  <c r="AE134" i="12"/>
  <c r="AF134" i="12"/>
  <c r="AG134" i="12"/>
  <c r="AH134" i="12"/>
  <c r="AI134" i="12"/>
  <c r="AJ134" i="12"/>
  <c r="AK134" i="12"/>
  <c r="AL134" i="12"/>
  <c r="AM134" i="12"/>
  <c r="AN134" i="12"/>
  <c r="AO134" i="12"/>
  <c r="AP134" i="12"/>
  <c r="AQ134" i="12"/>
  <c r="AR134" i="12"/>
  <c r="AS134" i="12"/>
  <c r="AT134" i="12"/>
  <c r="AU134" i="12"/>
  <c r="AV134" i="12"/>
  <c r="M135" i="12"/>
  <c r="N135" i="12"/>
  <c r="O135" i="12"/>
  <c r="P135" i="12"/>
  <c r="Q135" i="12"/>
  <c r="R135" i="12"/>
  <c r="S135" i="12"/>
  <c r="T135" i="12"/>
  <c r="U135" i="12"/>
  <c r="V135" i="12"/>
  <c r="W135" i="12"/>
  <c r="X135" i="12"/>
  <c r="Y135" i="12"/>
  <c r="Z135" i="12"/>
  <c r="AA135" i="12"/>
  <c r="AB135" i="12"/>
  <c r="AC135" i="12"/>
  <c r="AD135" i="12"/>
  <c r="AE135" i="12"/>
  <c r="AF135" i="12"/>
  <c r="AG135" i="12"/>
  <c r="AH135" i="12"/>
  <c r="AI135" i="12"/>
  <c r="AJ135" i="12"/>
  <c r="AK135" i="12"/>
  <c r="AL135" i="12"/>
  <c r="AM135" i="12"/>
  <c r="AN135" i="12"/>
  <c r="AO135" i="12"/>
  <c r="AP135" i="12"/>
  <c r="AQ135" i="12"/>
  <c r="AR135" i="12"/>
  <c r="AS135" i="12"/>
  <c r="AT135" i="12"/>
  <c r="AU135" i="12"/>
  <c r="AV135" i="12"/>
  <c r="M136" i="12"/>
  <c r="N136" i="12"/>
  <c r="O136" i="12"/>
  <c r="P136" i="12"/>
  <c r="Q136" i="12"/>
  <c r="R136" i="12"/>
  <c r="S136" i="12"/>
  <c r="T136" i="12"/>
  <c r="U136" i="12"/>
  <c r="V136" i="12"/>
  <c r="W136" i="12"/>
  <c r="X136" i="12"/>
  <c r="Y136" i="12"/>
  <c r="Z136" i="12"/>
  <c r="AA136" i="12"/>
  <c r="AB136" i="12"/>
  <c r="AC136" i="12"/>
  <c r="AD136" i="12"/>
  <c r="AE136" i="12"/>
  <c r="AF136" i="12"/>
  <c r="AG136" i="12"/>
  <c r="AH136" i="12"/>
  <c r="AI136" i="12"/>
  <c r="AJ136" i="12"/>
  <c r="AK136" i="12"/>
  <c r="AL136" i="12"/>
  <c r="AM136" i="12"/>
  <c r="AN136" i="12"/>
  <c r="AO136" i="12"/>
  <c r="AP136" i="12"/>
  <c r="AQ136" i="12"/>
  <c r="AR136" i="12"/>
  <c r="AS136" i="12"/>
  <c r="AT136" i="12"/>
  <c r="AU136" i="12"/>
  <c r="AV136" i="12"/>
  <c r="M137" i="12"/>
  <c r="N137" i="12"/>
  <c r="O137" i="12"/>
  <c r="P137" i="12"/>
  <c r="Q137" i="12"/>
  <c r="R137" i="12"/>
  <c r="S137" i="12"/>
  <c r="T137" i="12"/>
  <c r="U137" i="12"/>
  <c r="V137" i="12"/>
  <c r="W137" i="12"/>
  <c r="X137" i="12"/>
  <c r="Y137" i="12"/>
  <c r="Z137" i="12"/>
  <c r="AA137" i="12"/>
  <c r="AB137" i="12"/>
  <c r="AC137" i="12"/>
  <c r="AD137" i="12"/>
  <c r="AE137" i="12"/>
  <c r="AF137" i="12"/>
  <c r="AG137" i="12"/>
  <c r="AH137" i="12"/>
  <c r="AI137" i="12"/>
  <c r="AJ137" i="12"/>
  <c r="AK137" i="12"/>
  <c r="AL137" i="12"/>
  <c r="AM137" i="12"/>
  <c r="AN137" i="12"/>
  <c r="AO137" i="12"/>
  <c r="AP137" i="12"/>
  <c r="AQ137" i="12"/>
  <c r="AR137" i="12"/>
  <c r="AS137" i="12"/>
  <c r="AT137" i="12"/>
  <c r="AU137" i="12"/>
  <c r="AV137" i="12"/>
  <c r="M138" i="12"/>
  <c r="N138" i="12"/>
  <c r="O138" i="12"/>
  <c r="P138" i="12"/>
  <c r="Q138" i="12"/>
  <c r="R138" i="12"/>
  <c r="S138" i="12"/>
  <c r="T138" i="12"/>
  <c r="U138" i="12"/>
  <c r="V138" i="12"/>
  <c r="W138" i="12"/>
  <c r="X138" i="12"/>
  <c r="Y138" i="12"/>
  <c r="Z138" i="12"/>
  <c r="AA138" i="12"/>
  <c r="AB138" i="12"/>
  <c r="AC138" i="12"/>
  <c r="AD138" i="12"/>
  <c r="AE138" i="12"/>
  <c r="AF138" i="12"/>
  <c r="AG138" i="12"/>
  <c r="AH138" i="12"/>
  <c r="AI138" i="12"/>
  <c r="AJ138" i="12"/>
  <c r="AK138" i="12"/>
  <c r="AL138" i="12"/>
  <c r="AM138" i="12"/>
  <c r="AN138" i="12"/>
  <c r="AO138" i="12"/>
  <c r="AP138" i="12"/>
  <c r="AQ138" i="12"/>
  <c r="AR138" i="12"/>
  <c r="AS138" i="12"/>
  <c r="AT138" i="12"/>
  <c r="AU138" i="12"/>
  <c r="AV138" i="12"/>
  <c r="M139" i="12"/>
  <c r="N139" i="12"/>
  <c r="O139" i="12"/>
  <c r="P139" i="12"/>
  <c r="Q139" i="12"/>
  <c r="R139" i="12"/>
  <c r="S139" i="12"/>
  <c r="T139" i="12"/>
  <c r="U139" i="12"/>
  <c r="V139" i="12"/>
  <c r="W139" i="12"/>
  <c r="X139" i="12"/>
  <c r="Y139" i="12"/>
  <c r="Z139" i="12"/>
  <c r="AA139" i="12"/>
  <c r="AB139" i="12"/>
  <c r="AC139" i="12"/>
  <c r="AD139" i="12"/>
  <c r="AE139" i="12"/>
  <c r="AF139" i="12"/>
  <c r="AG139" i="12"/>
  <c r="AH139" i="12"/>
  <c r="AI139" i="12"/>
  <c r="AJ139" i="12"/>
  <c r="AK139" i="12"/>
  <c r="AL139" i="12"/>
  <c r="AM139" i="12"/>
  <c r="AN139" i="12"/>
  <c r="AO139" i="12"/>
  <c r="AP139" i="12"/>
  <c r="AQ139" i="12"/>
  <c r="AR139" i="12"/>
  <c r="AS139" i="12"/>
  <c r="AT139" i="12"/>
  <c r="AU139" i="12"/>
  <c r="AV139" i="12"/>
  <c r="M140" i="12"/>
  <c r="N140" i="12"/>
  <c r="O140" i="12"/>
  <c r="P140" i="12"/>
  <c r="Q140" i="12"/>
  <c r="R140" i="12"/>
  <c r="S140" i="12"/>
  <c r="T140" i="12"/>
  <c r="U140" i="12"/>
  <c r="V140" i="12"/>
  <c r="W140" i="12"/>
  <c r="X140" i="12"/>
  <c r="Y140" i="12"/>
  <c r="Z140" i="12"/>
  <c r="AA140" i="12"/>
  <c r="AB140" i="12"/>
  <c r="AC140" i="12"/>
  <c r="AD140" i="12"/>
  <c r="AE140" i="12"/>
  <c r="AF140" i="12"/>
  <c r="AG140" i="12"/>
  <c r="AH140" i="12"/>
  <c r="AI140" i="12"/>
  <c r="AJ140" i="12"/>
  <c r="AK140" i="12"/>
  <c r="AL140" i="12"/>
  <c r="AM140" i="12"/>
  <c r="AN140" i="12"/>
  <c r="AO140" i="12"/>
  <c r="AP140" i="12"/>
  <c r="AQ140" i="12"/>
  <c r="AR140" i="12"/>
  <c r="AS140" i="12"/>
  <c r="AT140" i="12"/>
  <c r="AU140" i="12"/>
  <c r="AV140" i="12"/>
  <c r="M141" i="12"/>
  <c r="N141" i="12"/>
  <c r="O141" i="12"/>
  <c r="P141" i="12"/>
  <c r="Q141" i="12"/>
  <c r="R141" i="12"/>
  <c r="S141" i="12"/>
  <c r="T141" i="12"/>
  <c r="U141" i="12"/>
  <c r="V141" i="12"/>
  <c r="W141" i="12"/>
  <c r="X141" i="12"/>
  <c r="Y141" i="12"/>
  <c r="Z141" i="12"/>
  <c r="AA141" i="12"/>
  <c r="AB141" i="12"/>
  <c r="AC141" i="12"/>
  <c r="AD141" i="12"/>
  <c r="AE141" i="12"/>
  <c r="AF141" i="12"/>
  <c r="AG141" i="12"/>
  <c r="AH141" i="12"/>
  <c r="AI141" i="12"/>
  <c r="AJ141" i="12"/>
  <c r="AK141" i="12"/>
  <c r="AL141" i="12"/>
  <c r="AM141" i="12"/>
  <c r="AN141" i="12"/>
  <c r="AO141" i="12"/>
  <c r="AP141" i="12"/>
  <c r="AQ141" i="12"/>
  <c r="AR141" i="12"/>
  <c r="AS141" i="12"/>
  <c r="AT141" i="12"/>
  <c r="AU141" i="12"/>
  <c r="AV141" i="12"/>
  <c r="M142" i="12"/>
  <c r="N142" i="12"/>
  <c r="O142" i="12"/>
  <c r="P142" i="12"/>
  <c r="Q142" i="12"/>
  <c r="R142" i="12"/>
  <c r="S142" i="12"/>
  <c r="T142" i="12"/>
  <c r="U142" i="12"/>
  <c r="V142" i="12"/>
  <c r="W142" i="12"/>
  <c r="X142" i="12"/>
  <c r="Y142" i="12"/>
  <c r="Z142" i="12"/>
  <c r="AA142" i="12"/>
  <c r="AB142" i="12"/>
  <c r="AC142" i="12"/>
  <c r="AD142" i="12"/>
  <c r="AE142" i="12"/>
  <c r="AF142" i="12"/>
  <c r="AG142" i="12"/>
  <c r="AH142" i="12"/>
  <c r="AI142" i="12"/>
  <c r="AJ142" i="12"/>
  <c r="AK142" i="12"/>
  <c r="AL142" i="12"/>
  <c r="AM142" i="12"/>
  <c r="AN142" i="12"/>
  <c r="AO142" i="12"/>
  <c r="AP142" i="12"/>
  <c r="AQ142" i="12"/>
  <c r="AR142" i="12"/>
  <c r="AS142" i="12"/>
  <c r="AT142" i="12"/>
  <c r="AU142" i="12"/>
  <c r="AV142" i="12"/>
  <c r="M143" i="12"/>
  <c r="N143" i="12"/>
  <c r="O143" i="12"/>
  <c r="P143" i="12"/>
  <c r="Q143" i="12"/>
  <c r="R143" i="12"/>
  <c r="S143" i="12"/>
  <c r="T143" i="12"/>
  <c r="U143" i="12"/>
  <c r="V143" i="12"/>
  <c r="W143" i="12"/>
  <c r="X143" i="12"/>
  <c r="Y143" i="12"/>
  <c r="Z143" i="12"/>
  <c r="AA143" i="12"/>
  <c r="AB143" i="12"/>
  <c r="AC143" i="12"/>
  <c r="AD143" i="12"/>
  <c r="AE143" i="12"/>
  <c r="AF143" i="12"/>
  <c r="AG143" i="12"/>
  <c r="AH143" i="12"/>
  <c r="AI143" i="12"/>
  <c r="AJ143" i="12"/>
  <c r="AK143" i="12"/>
  <c r="AL143" i="12"/>
  <c r="AM143" i="12"/>
  <c r="AN143" i="12"/>
  <c r="AO143" i="12"/>
  <c r="AP143" i="12"/>
  <c r="AQ143" i="12"/>
  <c r="AR143" i="12"/>
  <c r="AS143" i="12"/>
  <c r="AT143" i="12"/>
  <c r="AU143" i="12"/>
  <c r="AV143" i="12"/>
  <c r="M144" i="12"/>
  <c r="N144" i="12"/>
  <c r="O144" i="12"/>
  <c r="P144" i="12"/>
  <c r="Q144" i="12"/>
  <c r="R144" i="12"/>
  <c r="S144" i="12"/>
  <c r="T144" i="12"/>
  <c r="U144" i="12"/>
  <c r="V144" i="12"/>
  <c r="W144" i="12"/>
  <c r="X144" i="12"/>
  <c r="Y144" i="12"/>
  <c r="Z144" i="12"/>
  <c r="AA144" i="12"/>
  <c r="AB144" i="12"/>
  <c r="AC144" i="12"/>
  <c r="AD144" i="12"/>
  <c r="AE144" i="12"/>
  <c r="AF144" i="12"/>
  <c r="AG144" i="12"/>
  <c r="AH144" i="12"/>
  <c r="AI144" i="12"/>
  <c r="AJ144" i="12"/>
  <c r="AK144" i="12"/>
  <c r="AL144" i="12"/>
  <c r="AM144" i="12"/>
  <c r="AN144" i="12"/>
  <c r="AO144" i="12"/>
  <c r="AP144" i="12"/>
  <c r="AQ144" i="12"/>
  <c r="AR144" i="12"/>
  <c r="AS144" i="12"/>
  <c r="AT144" i="12"/>
  <c r="AU144" i="12"/>
  <c r="AV144" i="12"/>
  <c r="M145" i="12"/>
  <c r="N145" i="12"/>
  <c r="O145" i="12"/>
  <c r="P145" i="12"/>
  <c r="Q145" i="12"/>
  <c r="R145" i="12"/>
  <c r="S145" i="12"/>
  <c r="T145" i="12"/>
  <c r="U145" i="12"/>
  <c r="V145" i="12"/>
  <c r="W145" i="12"/>
  <c r="X145" i="12"/>
  <c r="Y145" i="12"/>
  <c r="Z145" i="12"/>
  <c r="AA145" i="12"/>
  <c r="AB145" i="12"/>
  <c r="AC145" i="12"/>
  <c r="AD145" i="12"/>
  <c r="AE145" i="12"/>
  <c r="AF145" i="12"/>
  <c r="AG145" i="12"/>
  <c r="AH145" i="12"/>
  <c r="AI145" i="12"/>
  <c r="AJ145" i="12"/>
  <c r="AK145" i="12"/>
  <c r="AL145" i="12"/>
  <c r="AM145" i="12"/>
  <c r="AN145" i="12"/>
  <c r="AO145" i="12"/>
  <c r="AP145" i="12"/>
  <c r="AQ145" i="12"/>
  <c r="AR145" i="12"/>
  <c r="AS145" i="12"/>
  <c r="AT145" i="12"/>
  <c r="AU145" i="12"/>
  <c r="AV145" i="12"/>
  <c r="M146" i="12"/>
  <c r="N146" i="12"/>
  <c r="O146" i="12"/>
  <c r="P146" i="12"/>
  <c r="Q146" i="12"/>
  <c r="R146" i="12"/>
  <c r="S146" i="12"/>
  <c r="T146" i="12"/>
  <c r="U146" i="12"/>
  <c r="V146" i="12"/>
  <c r="W146" i="12"/>
  <c r="X146" i="12"/>
  <c r="Y146" i="12"/>
  <c r="Z146" i="12"/>
  <c r="AA146" i="12"/>
  <c r="AB146" i="12"/>
  <c r="AC146" i="12"/>
  <c r="AD146" i="12"/>
  <c r="AE146" i="12"/>
  <c r="AF146" i="12"/>
  <c r="AG146" i="12"/>
  <c r="AH146" i="12"/>
  <c r="AI146" i="12"/>
  <c r="AJ146" i="12"/>
  <c r="AK146" i="12"/>
  <c r="AL146" i="12"/>
  <c r="AM146" i="12"/>
  <c r="AN146" i="12"/>
  <c r="AO146" i="12"/>
  <c r="AP146" i="12"/>
  <c r="AQ146" i="12"/>
  <c r="AR146" i="12"/>
  <c r="AS146" i="12"/>
  <c r="AT146" i="12"/>
  <c r="AU146" i="12"/>
  <c r="AV146" i="12"/>
  <c r="M147" i="12"/>
  <c r="N147" i="12"/>
  <c r="O147" i="12"/>
  <c r="P147" i="12"/>
  <c r="Q147" i="12"/>
  <c r="R147" i="12"/>
  <c r="S147" i="12"/>
  <c r="T147" i="12"/>
  <c r="U147" i="12"/>
  <c r="V147" i="12"/>
  <c r="W147" i="12"/>
  <c r="X147" i="12"/>
  <c r="Y147" i="12"/>
  <c r="Z147" i="12"/>
  <c r="AA147" i="12"/>
  <c r="AB147" i="12"/>
  <c r="AC147" i="12"/>
  <c r="AD147" i="12"/>
  <c r="AE147" i="12"/>
  <c r="AF147" i="12"/>
  <c r="AG147" i="12"/>
  <c r="AH147" i="12"/>
  <c r="AI147" i="12"/>
  <c r="AJ147" i="12"/>
  <c r="AK147" i="12"/>
  <c r="AL147" i="12"/>
  <c r="AM147" i="12"/>
  <c r="AN147" i="12"/>
  <c r="AO147" i="12"/>
  <c r="AP147" i="12"/>
  <c r="AQ147" i="12"/>
  <c r="AR147" i="12"/>
  <c r="AS147" i="12"/>
  <c r="AT147" i="12"/>
  <c r="AU147" i="12"/>
  <c r="AV147" i="12"/>
  <c r="M148" i="12"/>
  <c r="N148" i="12"/>
  <c r="O148" i="12"/>
  <c r="P148" i="12"/>
  <c r="Q148" i="12"/>
  <c r="R148" i="12"/>
  <c r="S148" i="12"/>
  <c r="T148" i="12"/>
  <c r="U148" i="12"/>
  <c r="V148" i="12"/>
  <c r="W148" i="12"/>
  <c r="X148" i="12"/>
  <c r="Y148" i="12"/>
  <c r="Z148" i="12"/>
  <c r="AA148" i="12"/>
  <c r="AB148" i="12"/>
  <c r="AC148" i="12"/>
  <c r="AD148" i="12"/>
  <c r="AE148" i="12"/>
  <c r="AF148" i="12"/>
  <c r="AG148" i="12"/>
  <c r="AH148" i="12"/>
  <c r="AI148" i="12"/>
  <c r="AJ148" i="12"/>
  <c r="AK148" i="12"/>
  <c r="AL148" i="12"/>
  <c r="AM148" i="12"/>
  <c r="AN148" i="12"/>
  <c r="AO148" i="12"/>
  <c r="AP148" i="12"/>
  <c r="AQ148" i="12"/>
  <c r="AR148" i="12"/>
  <c r="AS148" i="12"/>
  <c r="AT148" i="12"/>
  <c r="AU148" i="12"/>
  <c r="AV148" i="12"/>
  <c r="M149" i="12"/>
  <c r="N149" i="12"/>
  <c r="O149" i="12"/>
  <c r="P149" i="12"/>
  <c r="Q149" i="12"/>
  <c r="R149" i="12"/>
  <c r="S149" i="12"/>
  <c r="T149" i="12"/>
  <c r="U149" i="12"/>
  <c r="V149" i="12"/>
  <c r="W149" i="12"/>
  <c r="X149" i="12"/>
  <c r="Y149" i="12"/>
  <c r="Z149" i="12"/>
  <c r="AA149" i="12"/>
  <c r="AB149" i="12"/>
  <c r="AC149" i="12"/>
  <c r="AD149" i="12"/>
  <c r="AE149" i="12"/>
  <c r="AF149" i="12"/>
  <c r="AG149" i="12"/>
  <c r="AH149" i="12"/>
  <c r="AI149" i="12"/>
  <c r="AJ149" i="12"/>
  <c r="AK149" i="12"/>
  <c r="AL149" i="12"/>
  <c r="AM149" i="12"/>
  <c r="AN149" i="12"/>
  <c r="AO149" i="12"/>
  <c r="AP149" i="12"/>
  <c r="AQ149" i="12"/>
  <c r="AR149" i="12"/>
  <c r="AS149" i="12"/>
  <c r="AT149" i="12"/>
  <c r="AU149" i="12"/>
  <c r="AV149" i="12"/>
  <c r="M150" i="12"/>
  <c r="N150" i="12"/>
  <c r="O150" i="12"/>
  <c r="P150" i="12"/>
  <c r="Q150" i="12"/>
  <c r="R150" i="12"/>
  <c r="S150" i="12"/>
  <c r="T150" i="12"/>
  <c r="U150" i="12"/>
  <c r="V150" i="12"/>
  <c r="W150" i="12"/>
  <c r="X150" i="12"/>
  <c r="Y150" i="12"/>
  <c r="Z150" i="12"/>
  <c r="AA150" i="12"/>
  <c r="AB150" i="12"/>
  <c r="AC150" i="12"/>
  <c r="AD150" i="12"/>
  <c r="AE150" i="12"/>
  <c r="AF150" i="12"/>
  <c r="AG150" i="12"/>
  <c r="AH150" i="12"/>
  <c r="AI150" i="12"/>
  <c r="AJ150" i="12"/>
  <c r="AK150" i="12"/>
  <c r="AL150" i="12"/>
  <c r="AM150" i="12"/>
  <c r="AN150" i="12"/>
  <c r="AO150" i="12"/>
  <c r="AP150" i="12"/>
  <c r="AQ150" i="12"/>
  <c r="AR150" i="12"/>
  <c r="AS150" i="12"/>
  <c r="AT150" i="12"/>
  <c r="AU150" i="12"/>
  <c r="AV150" i="12"/>
  <c r="M151" i="12"/>
  <c r="N151" i="12"/>
  <c r="O151" i="12"/>
  <c r="P151" i="12"/>
  <c r="Q151" i="12"/>
  <c r="R151" i="12"/>
  <c r="S151" i="12"/>
  <c r="T151" i="12"/>
  <c r="U151" i="12"/>
  <c r="V151" i="12"/>
  <c r="W151" i="12"/>
  <c r="X151" i="12"/>
  <c r="Y151" i="12"/>
  <c r="Z151" i="12"/>
  <c r="AA151" i="12"/>
  <c r="AB151" i="12"/>
  <c r="AC151" i="12"/>
  <c r="AD151" i="12"/>
  <c r="AE151" i="12"/>
  <c r="AF151" i="12"/>
  <c r="AG151" i="12"/>
  <c r="AH151" i="12"/>
  <c r="AI151" i="12"/>
  <c r="AJ151" i="12"/>
  <c r="AK151" i="12"/>
  <c r="AL151" i="12"/>
  <c r="AM151" i="12"/>
  <c r="AN151" i="12"/>
  <c r="AO151" i="12"/>
  <c r="AP151" i="12"/>
  <c r="AQ151" i="12"/>
  <c r="AR151" i="12"/>
  <c r="AS151" i="12"/>
  <c r="AT151" i="12"/>
  <c r="AU151" i="12"/>
  <c r="AV151" i="12"/>
  <c r="M152" i="12"/>
  <c r="N152" i="12"/>
  <c r="O152" i="12"/>
  <c r="P152" i="12"/>
  <c r="Q152" i="12"/>
  <c r="R152" i="12"/>
  <c r="S152" i="12"/>
  <c r="T152" i="12"/>
  <c r="U152" i="12"/>
  <c r="V152" i="12"/>
  <c r="W152" i="12"/>
  <c r="X152" i="12"/>
  <c r="Y152" i="12"/>
  <c r="Z152" i="12"/>
  <c r="AA152" i="12"/>
  <c r="AB152" i="12"/>
  <c r="AC152" i="12"/>
  <c r="AD152" i="12"/>
  <c r="AE152" i="12"/>
  <c r="AF152" i="12"/>
  <c r="AG152" i="12"/>
  <c r="AH152" i="12"/>
  <c r="AI152" i="12"/>
  <c r="AJ152" i="12"/>
  <c r="AK152" i="12"/>
  <c r="AL152" i="12"/>
  <c r="AM152" i="12"/>
  <c r="AN152" i="12"/>
  <c r="AO152" i="12"/>
  <c r="AP152" i="12"/>
  <c r="AQ152" i="12"/>
  <c r="AR152" i="12"/>
  <c r="AS152" i="12"/>
  <c r="AT152" i="12"/>
  <c r="AU152" i="12"/>
  <c r="AV152" i="12"/>
  <c r="M153" i="12"/>
  <c r="N153" i="12"/>
  <c r="O153" i="12"/>
  <c r="P153" i="12"/>
  <c r="Q153" i="12"/>
  <c r="R153" i="12"/>
  <c r="S153" i="12"/>
  <c r="T153" i="12"/>
  <c r="U153" i="12"/>
  <c r="V153" i="12"/>
  <c r="W153" i="12"/>
  <c r="X153" i="12"/>
  <c r="Y153" i="12"/>
  <c r="Z153" i="12"/>
  <c r="AA153" i="12"/>
  <c r="AB153" i="12"/>
  <c r="AC153" i="12"/>
  <c r="AD153" i="12"/>
  <c r="AE153" i="12"/>
  <c r="AF153" i="12"/>
  <c r="AG153" i="12"/>
  <c r="AH153" i="12"/>
  <c r="AI153" i="12"/>
  <c r="AJ153" i="12"/>
  <c r="AK153" i="12"/>
  <c r="AL153" i="12"/>
  <c r="AM153" i="12"/>
  <c r="AN153" i="12"/>
  <c r="AO153" i="12"/>
  <c r="AP153" i="12"/>
  <c r="AQ153" i="12"/>
  <c r="AR153" i="12"/>
  <c r="AS153" i="12"/>
  <c r="AT153" i="12"/>
  <c r="AU153" i="12"/>
  <c r="AV153" i="12"/>
  <c r="M154" i="12"/>
  <c r="N154" i="12"/>
  <c r="O154" i="12"/>
  <c r="P154" i="12"/>
  <c r="Q154" i="12"/>
  <c r="R154" i="12"/>
  <c r="S154" i="12"/>
  <c r="T154" i="12"/>
  <c r="U154" i="12"/>
  <c r="V154" i="12"/>
  <c r="W154" i="12"/>
  <c r="X154" i="12"/>
  <c r="Y154" i="12"/>
  <c r="Z154" i="12"/>
  <c r="AA154" i="12"/>
  <c r="AB154" i="12"/>
  <c r="AC154" i="12"/>
  <c r="AD154" i="12"/>
  <c r="AE154" i="12"/>
  <c r="AF154" i="12"/>
  <c r="AG154" i="12"/>
  <c r="AH154" i="12"/>
  <c r="AI154" i="12"/>
  <c r="AJ154" i="12"/>
  <c r="AK154" i="12"/>
  <c r="AL154" i="12"/>
  <c r="AM154" i="12"/>
  <c r="AN154" i="12"/>
  <c r="AO154" i="12"/>
  <c r="AP154" i="12"/>
  <c r="AQ154" i="12"/>
  <c r="AR154" i="12"/>
  <c r="AS154" i="12"/>
  <c r="AT154" i="12"/>
  <c r="AU154" i="12"/>
  <c r="AV154" i="12"/>
  <c r="M155" i="12"/>
  <c r="N155" i="12"/>
  <c r="O155" i="12"/>
  <c r="P155" i="12"/>
  <c r="Q155" i="12"/>
  <c r="R155" i="12"/>
  <c r="S155" i="12"/>
  <c r="T155" i="12"/>
  <c r="U155" i="12"/>
  <c r="V155" i="12"/>
  <c r="W155" i="12"/>
  <c r="X155" i="12"/>
  <c r="Y155" i="12"/>
  <c r="Z155" i="12"/>
  <c r="AA155" i="12"/>
  <c r="AB155" i="12"/>
  <c r="AC155" i="12"/>
  <c r="AD155" i="12"/>
  <c r="AE155" i="12"/>
  <c r="AF155" i="12"/>
  <c r="AG155" i="12"/>
  <c r="AH155" i="12"/>
  <c r="AI155" i="12"/>
  <c r="AJ155" i="12"/>
  <c r="AK155" i="12"/>
  <c r="AL155" i="12"/>
  <c r="AM155" i="12"/>
  <c r="AN155" i="12"/>
  <c r="AO155" i="12"/>
  <c r="AP155" i="12"/>
  <c r="AQ155" i="12"/>
  <c r="AR155" i="12"/>
  <c r="AS155" i="12"/>
  <c r="AT155" i="12"/>
  <c r="AU155" i="12"/>
  <c r="AV155" i="12"/>
  <c r="M156" i="12"/>
  <c r="N156" i="12"/>
  <c r="O156" i="12"/>
  <c r="P156" i="12"/>
  <c r="Q156" i="12"/>
  <c r="R156" i="12"/>
  <c r="S156" i="12"/>
  <c r="T156" i="12"/>
  <c r="U156" i="12"/>
  <c r="V156" i="12"/>
  <c r="W156" i="12"/>
  <c r="X156" i="12"/>
  <c r="Y156" i="12"/>
  <c r="Z156" i="12"/>
  <c r="AA156" i="12"/>
  <c r="AB156" i="12"/>
  <c r="AC156" i="12"/>
  <c r="AD156" i="12"/>
  <c r="AE156" i="12"/>
  <c r="AF156" i="12"/>
  <c r="AG156" i="12"/>
  <c r="AH156" i="12"/>
  <c r="AI156" i="12"/>
  <c r="AJ156" i="12"/>
  <c r="AK156" i="12"/>
  <c r="AL156" i="12"/>
  <c r="AM156" i="12"/>
  <c r="AN156" i="12"/>
  <c r="AO156" i="12"/>
  <c r="AP156" i="12"/>
  <c r="AQ156" i="12"/>
  <c r="AR156" i="12"/>
  <c r="AS156" i="12"/>
  <c r="AT156" i="12"/>
  <c r="AU156" i="12"/>
  <c r="AV156" i="12"/>
  <c r="M157" i="12"/>
  <c r="N157" i="12"/>
  <c r="O157" i="12"/>
  <c r="P157" i="12"/>
  <c r="Q157" i="12"/>
  <c r="R157" i="12"/>
  <c r="S157" i="12"/>
  <c r="T157" i="12"/>
  <c r="U157" i="12"/>
  <c r="V157" i="12"/>
  <c r="W157" i="12"/>
  <c r="X157" i="12"/>
  <c r="Y157" i="12"/>
  <c r="Z157" i="12"/>
  <c r="AA157" i="12"/>
  <c r="AB157" i="12"/>
  <c r="AC157" i="12"/>
  <c r="AD157" i="12"/>
  <c r="AE157" i="12"/>
  <c r="AF157" i="12"/>
  <c r="AG157" i="12"/>
  <c r="AH157" i="12"/>
  <c r="AI157" i="12"/>
  <c r="AJ157" i="12"/>
  <c r="AK157" i="12"/>
  <c r="AL157" i="12"/>
  <c r="AM157" i="12"/>
  <c r="AN157" i="12"/>
  <c r="AO157" i="12"/>
  <c r="AP157" i="12"/>
  <c r="AQ157" i="12"/>
  <c r="AR157" i="12"/>
  <c r="AS157" i="12"/>
  <c r="AT157" i="12"/>
  <c r="AU157" i="12"/>
  <c r="AV157" i="12"/>
  <c r="M158" i="12"/>
  <c r="N158" i="12"/>
  <c r="O158" i="12"/>
  <c r="P158" i="12"/>
  <c r="Q158" i="12"/>
  <c r="R158" i="12"/>
  <c r="S158" i="12"/>
  <c r="T158" i="12"/>
  <c r="U158" i="12"/>
  <c r="V158" i="12"/>
  <c r="W158" i="12"/>
  <c r="X158" i="12"/>
  <c r="Y158" i="12"/>
  <c r="Z158" i="12"/>
  <c r="AA158" i="12"/>
  <c r="AB158" i="12"/>
  <c r="AC158" i="12"/>
  <c r="AD158" i="12"/>
  <c r="AE158" i="12"/>
  <c r="AF158" i="12"/>
  <c r="AG158" i="12"/>
  <c r="AH158" i="12"/>
  <c r="AI158" i="12"/>
  <c r="AJ158" i="12"/>
  <c r="AK158" i="12"/>
  <c r="AL158" i="12"/>
  <c r="AM158" i="12"/>
  <c r="AN158" i="12"/>
  <c r="AO158" i="12"/>
  <c r="AP158" i="12"/>
  <c r="AQ158" i="12"/>
  <c r="AR158" i="12"/>
  <c r="AS158" i="12"/>
  <c r="AT158" i="12"/>
  <c r="AU158" i="12"/>
  <c r="AV158" i="12"/>
  <c r="M159" i="12"/>
  <c r="N159" i="12"/>
  <c r="O159" i="12"/>
  <c r="P159" i="12"/>
  <c r="Q159" i="12"/>
  <c r="R159" i="12"/>
  <c r="S159" i="12"/>
  <c r="T159" i="12"/>
  <c r="U159" i="12"/>
  <c r="V159" i="12"/>
  <c r="W159" i="12"/>
  <c r="X159" i="12"/>
  <c r="Y159" i="12"/>
  <c r="Z159" i="12"/>
  <c r="AA159" i="12"/>
  <c r="AB159" i="12"/>
  <c r="AC159" i="12"/>
  <c r="AD159" i="12"/>
  <c r="AE159" i="12"/>
  <c r="AF159" i="12"/>
  <c r="AG159" i="12"/>
  <c r="AH159" i="12"/>
  <c r="AI159" i="12"/>
  <c r="AJ159" i="12"/>
  <c r="AK159" i="12"/>
  <c r="AL159" i="12"/>
  <c r="AM159" i="12"/>
  <c r="AN159" i="12"/>
  <c r="AO159" i="12"/>
  <c r="AP159" i="12"/>
  <c r="AQ159" i="12"/>
  <c r="AR159" i="12"/>
  <c r="AS159" i="12"/>
  <c r="AT159" i="12"/>
  <c r="AU159" i="12"/>
  <c r="AV159" i="12"/>
  <c r="M160" i="12"/>
  <c r="N160" i="12"/>
  <c r="O160" i="12"/>
  <c r="P160" i="12"/>
  <c r="Q160" i="12"/>
  <c r="R160" i="12"/>
  <c r="S160" i="12"/>
  <c r="T160" i="12"/>
  <c r="U160" i="12"/>
  <c r="V160" i="12"/>
  <c r="W160" i="12"/>
  <c r="X160" i="12"/>
  <c r="Y160" i="12"/>
  <c r="Z160" i="12"/>
  <c r="AA160" i="12"/>
  <c r="AB160" i="12"/>
  <c r="AC160" i="12"/>
  <c r="AD160" i="12"/>
  <c r="AE160" i="12"/>
  <c r="AF160" i="12"/>
  <c r="AG160" i="12"/>
  <c r="AH160" i="12"/>
  <c r="AI160" i="12"/>
  <c r="AJ160" i="12"/>
  <c r="AK160" i="12"/>
  <c r="AL160" i="12"/>
  <c r="AM160" i="12"/>
  <c r="AN160" i="12"/>
  <c r="AO160" i="12"/>
  <c r="AP160" i="12"/>
  <c r="AQ160" i="12"/>
  <c r="AR160" i="12"/>
  <c r="AS160" i="12"/>
  <c r="AT160" i="12"/>
  <c r="AU160" i="12"/>
  <c r="AV160" i="12"/>
  <c r="M161" i="12"/>
  <c r="N161" i="12"/>
  <c r="O161" i="12"/>
  <c r="P161" i="12"/>
  <c r="Q161" i="12"/>
  <c r="R161" i="12"/>
  <c r="S161" i="12"/>
  <c r="T161" i="12"/>
  <c r="U161" i="12"/>
  <c r="V161" i="12"/>
  <c r="W161" i="12"/>
  <c r="X161" i="12"/>
  <c r="Y161" i="12"/>
  <c r="Z161" i="12"/>
  <c r="AA161" i="12"/>
  <c r="AB161" i="12"/>
  <c r="AC161" i="12"/>
  <c r="AD161" i="12"/>
  <c r="AE161" i="12"/>
  <c r="AF161" i="12"/>
  <c r="AG161" i="12"/>
  <c r="AH161" i="12"/>
  <c r="AI161" i="12"/>
  <c r="AJ161" i="12"/>
  <c r="AK161" i="12"/>
  <c r="AL161" i="12"/>
  <c r="AM161" i="12"/>
  <c r="AN161" i="12"/>
  <c r="AO161" i="12"/>
  <c r="AP161" i="12"/>
  <c r="AQ161" i="12"/>
  <c r="AR161" i="12"/>
  <c r="AS161" i="12"/>
  <c r="AT161" i="12"/>
  <c r="AU161" i="12"/>
  <c r="AV161" i="12"/>
  <c r="M162" i="12"/>
  <c r="N162" i="12"/>
  <c r="O162" i="12"/>
  <c r="P162" i="12"/>
  <c r="Q162" i="12"/>
  <c r="R162" i="12"/>
  <c r="S162" i="12"/>
  <c r="T162" i="12"/>
  <c r="U162" i="12"/>
  <c r="V162" i="12"/>
  <c r="W162" i="12"/>
  <c r="X162" i="12"/>
  <c r="Y162" i="12"/>
  <c r="Z162" i="12"/>
  <c r="AA162" i="12"/>
  <c r="AB162" i="12"/>
  <c r="AC162" i="12"/>
  <c r="AD162" i="12"/>
  <c r="AE162" i="12"/>
  <c r="AF162" i="12"/>
  <c r="AG162" i="12"/>
  <c r="AH162" i="12"/>
  <c r="AI162" i="12"/>
  <c r="AJ162" i="12"/>
  <c r="AK162" i="12"/>
  <c r="AL162" i="12"/>
  <c r="AM162" i="12"/>
  <c r="AN162" i="12"/>
  <c r="AO162" i="12"/>
  <c r="AP162" i="12"/>
  <c r="AQ162" i="12"/>
  <c r="AR162" i="12"/>
  <c r="AS162" i="12"/>
  <c r="AT162" i="12"/>
  <c r="AU162" i="12"/>
  <c r="AV162" i="12"/>
  <c r="M163" i="12"/>
  <c r="N163" i="12"/>
  <c r="O163" i="12"/>
  <c r="P163" i="12"/>
  <c r="Q163" i="12"/>
  <c r="R163" i="12"/>
  <c r="S163" i="12"/>
  <c r="T163" i="12"/>
  <c r="U163" i="12"/>
  <c r="V163" i="12"/>
  <c r="W163" i="12"/>
  <c r="X163" i="12"/>
  <c r="Y163" i="12"/>
  <c r="Z163" i="12"/>
  <c r="AA163" i="12"/>
  <c r="AB163" i="12"/>
  <c r="AC163" i="12"/>
  <c r="AD163" i="12"/>
  <c r="AE163" i="12"/>
  <c r="AF163" i="12"/>
  <c r="AG163" i="12"/>
  <c r="AH163" i="12"/>
  <c r="AI163" i="12"/>
  <c r="AJ163" i="12"/>
  <c r="AK163" i="12"/>
  <c r="AL163" i="12"/>
  <c r="AM163" i="12"/>
  <c r="AN163" i="12"/>
  <c r="AO163" i="12"/>
  <c r="AP163" i="12"/>
  <c r="AQ163" i="12"/>
  <c r="AR163" i="12"/>
  <c r="AS163" i="12"/>
  <c r="AT163" i="12"/>
  <c r="AU163" i="12"/>
  <c r="AV163" i="12"/>
  <c r="M164" i="12"/>
  <c r="N164" i="12"/>
  <c r="O164" i="12"/>
  <c r="P164" i="12"/>
  <c r="Q164" i="12"/>
  <c r="R164" i="12"/>
  <c r="S164" i="12"/>
  <c r="T164" i="12"/>
  <c r="U164" i="12"/>
  <c r="V164" i="12"/>
  <c r="W164" i="12"/>
  <c r="X164" i="12"/>
  <c r="Y164" i="12"/>
  <c r="Z164" i="12"/>
  <c r="AA164" i="12"/>
  <c r="AB164" i="12"/>
  <c r="AC164" i="12"/>
  <c r="AD164" i="12"/>
  <c r="AE164" i="12"/>
  <c r="AF164" i="12"/>
  <c r="AG164" i="12"/>
  <c r="AH164" i="12"/>
  <c r="AI164" i="12"/>
  <c r="AJ164" i="12"/>
  <c r="AK164" i="12"/>
  <c r="AL164" i="12"/>
  <c r="AM164" i="12"/>
  <c r="AN164" i="12"/>
  <c r="AO164" i="12"/>
  <c r="AP164" i="12"/>
  <c r="AQ164" i="12"/>
  <c r="AR164" i="12"/>
  <c r="AS164" i="12"/>
  <c r="AT164" i="12"/>
  <c r="AU164" i="12"/>
  <c r="AV164" i="12"/>
  <c r="M165" i="12"/>
  <c r="N165" i="12"/>
  <c r="O165" i="12"/>
  <c r="P165" i="12"/>
  <c r="Q165" i="12"/>
  <c r="R165" i="12"/>
  <c r="S165" i="12"/>
  <c r="T165" i="12"/>
  <c r="U165" i="12"/>
  <c r="V165" i="12"/>
  <c r="W165" i="12"/>
  <c r="X165" i="12"/>
  <c r="Y165" i="12"/>
  <c r="Z165" i="12"/>
  <c r="AA165" i="12"/>
  <c r="AB165" i="12"/>
  <c r="AC165" i="12"/>
  <c r="AD165" i="12"/>
  <c r="AE165" i="12"/>
  <c r="AF165" i="12"/>
  <c r="AG165" i="12"/>
  <c r="AH165" i="12"/>
  <c r="AI165" i="12"/>
  <c r="AJ165" i="12"/>
  <c r="AK165" i="12"/>
  <c r="AL165" i="12"/>
  <c r="AM165" i="12"/>
  <c r="AN165" i="12"/>
  <c r="AO165" i="12"/>
  <c r="AP165" i="12"/>
  <c r="AQ165" i="12"/>
  <c r="AR165" i="12"/>
  <c r="AS165" i="12"/>
  <c r="AT165" i="12"/>
  <c r="AU165" i="12"/>
  <c r="AV165" i="12"/>
  <c r="M166" i="12"/>
  <c r="N166" i="12"/>
  <c r="O166" i="12"/>
  <c r="P166" i="12"/>
  <c r="Q166" i="12"/>
  <c r="R166" i="12"/>
  <c r="S166" i="12"/>
  <c r="T166" i="12"/>
  <c r="U166" i="12"/>
  <c r="V166" i="12"/>
  <c r="W166" i="12"/>
  <c r="X166" i="12"/>
  <c r="Y166" i="12"/>
  <c r="Z166" i="12"/>
  <c r="AA166" i="12"/>
  <c r="AB166" i="12"/>
  <c r="AC166" i="12"/>
  <c r="AD166" i="12"/>
  <c r="AE166" i="12"/>
  <c r="AF166" i="12"/>
  <c r="AG166" i="12"/>
  <c r="AH166" i="12"/>
  <c r="AI166" i="12"/>
  <c r="AJ166" i="12"/>
  <c r="AK166" i="12"/>
  <c r="AL166" i="12"/>
  <c r="AM166" i="12"/>
  <c r="AN166" i="12"/>
  <c r="AO166" i="12"/>
  <c r="AP166" i="12"/>
  <c r="AQ166" i="12"/>
  <c r="AR166" i="12"/>
  <c r="AS166" i="12"/>
  <c r="AT166" i="12"/>
  <c r="AU166" i="12"/>
  <c r="AV166" i="12"/>
  <c r="M167" i="12"/>
  <c r="N167" i="12"/>
  <c r="O167" i="12"/>
  <c r="P167" i="12"/>
  <c r="Q167" i="12"/>
  <c r="R167" i="12"/>
  <c r="S167" i="12"/>
  <c r="T167" i="12"/>
  <c r="U167" i="12"/>
  <c r="V167" i="12"/>
  <c r="W167" i="12"/>
  <c r="X167" i="12"/>
  <c r="Y167" i="12"/>
  <c r="Z167" i="12"/>
  <c r="AA167" i="12"/>
  <c r="AB167" i="12"/>
  <c r="AC167" i="12"/>
  <c r="AD167" i="12"/>
  <c r="AE167" i="12"/>
  <c r="AF167" i="12"/>
  <c r="AG167" i="12"/>
  <c r="AH167" i="12"/>
  <c r="AI167" i="12"/>
  <c r="AJ167" i="12"/>
  <c r="AK167" i="12"/>
  <c r="AL167" i="12"/>
  <c r="AM167" i="12"/>
  <c r="AN167" i="12"/>
  <c r="AO167" i="12"/>
  <c r="AP167" i="12"/>
  <c r="AQ167" i="12"/>
  <c r="AR167" i="12"/>
  <c r="AS167" i="12"/>
  <c r="AT167" i="12"/>
  <c r="AU167" i="12"/>
  <c r="AV167" i="12"/>
  <c r="M168" i="12"/>
  <c r="N168" i="12"/>
  <c r="O168" i="12"/>
  <c r="P168" i="12"/>
  <c r="Q168" i="12"/>
  <c r="R168" i="12"/>
  <c r="S168" i="12"/>
  <c r="T168" i="12"/>
  <c r="U168" i="12"/>
  <c r="V168" i="12"/>
  <c r="W168" i="12"/>
  <c r="X168" i="12"/>
  <c r="Y168" i="12"/>
  <c r="Z168" i="12"/>
  <c r="AA168" i="12"/>
  <c r="AB168" i="12"/>
  <c r="AC168" i="12"/>
  <c r="AD168" i="12"/>
  <c r="AE168" i="12"/>
  <c r="AF168" i="12"/>
  <c r="AG168" i="12"/>
  <c r="AH168" i="12"/>
  <c r="AI168" i="12"/>
  <c r="AJ168" i="12"/>
  <c r="AK168" i="12"/>
  <c r="AL168" i="12"/>
  <c r="AM168" i="12"/>
  <c r="AN168" i="12"/>
  <c r="AO168" i="12"/>
  <c r="AP168" i="12"/>
  <c r="AQ168" i="12"/>
  <c r="AR168" i="12"/>
  <c r="AS168" i="12"/>
  <c r="AT168" i="12"/>
  <c r="AU168" i="12"/>
  <c r="AV168" i="12"/>
  <c r="M169" i="12"/>
  <c r="N169" i="12"/>
  <c r="O169" i="12"/>
  <c r="P169" i="12"/>
  <c r="Q169" i="12"/>
  <c r="R169" i="12"/>
  <c r="S169" i="12"/>
  <c r="T169" i="12"/>
  <c r="U169" i="12"/>
  <c r="V169" i="12"/>
  <c r="W169" i="12"/>
  <c r="X169" i="12"/>
  <c r="Y169" i="12"/>
  <c r="Z169" i="12"/>
  <c r="AA169" i="12"/>
  <c r="AB169" i="12"/>
  <c r="AC169" i="12"/>
  <c r="AD169" i="12"/>
  <c r="AE169" i="12"/>
  <c r="AF169" i="12"/>
  <c r="AG169" i="12"/>
  <c r="AH169" i="12"/>
  <c r="AI169" i="12"/>
  <c r="AJ169" i="12"/>
  <c r="AK169" i="12"/>
  <c r="AL169" i="12"/>
  <c r="AM169" i="12"/>
  <c r="AN169" i="12"/>
  <c r="AO169" i="12"/>
  <c r="AP169" i="12"/>
  <c r="AQ169" i="12"/>
  <c r="AR169" i="12"/>
  <c r="AS169" i="12"/>
  <c r="AT169" i="12"/>
  <c r="AU169" i="12"/>
  <c r="AV169" i="12"/>
  <c r="M170" i="12"/>
  <c r="N170" i="12"/>
  <c r="O170" i="12"/>
  <c r="P170" i="12"/>
  <c r="Q170" i="12"/>
  <c r="R170" i="12"/>
  <c r="S170" i="12"/>
  <c r="T170" i="12"/>
  <c r="U170" i="12"/>
  <c r="V170" i="12"/>
  <c r="W170" i="12"/>
  <c r="X170" i="12"/>
  <c r="Y170" i="12"/>
  <c r="Z170" i="12"/>
  <c r="AA170" i="12"/>
  <c r="AB170" i="12"/>
  <c r="AC170" i="12"/>
  <c r="AD170" i="12"/>
  <c r="AE170" i="12"/>
  <c r="AF170" i="12"/>
  <c r="AG170" i="12"/>
  <c r="AH170" i="12"/>
  <c r="AI170" i="12"/>
  <c r="AJ170" i="12"/>
  <c r="AK170" i="12"/>
  <c r="AL170" i="12"/>
  <c r="AM170" i="12"/>
  <c r="AN170" i="12"/>
  <c r="AO170" i="12"/>
  <c r="AP170" i="12"/>
  <c r="AQ170" i="12"/>
  <c r="AR170" i="12"/>
  <c r="AS170" i="12"/>
  <c r="AT170" i="12"/>
  <c r="AU170" i="12"/>
  <c r="AV170" i="12"/>
  <c r="M171" i="12"/>
  <c r="N171" i="12"/>
  <c r="O171" i="12"/>
  <c r="P171" i="12"/>
  <c r="Q171" i="12"/>
  <c r="R171" i="12"/>
  <c r="S171" i="12"/>
  <c r="T171" i="12"/>
  <c r="U171" i="12"/>
  <c r="V171" i="12"/>
  <c r="W171" i="12"/>
  <c r="X171" i="12"/>
  <c r="Y171" i="12"/>
  <c r="Z171" i="12"/>
  <c r="AA171" i="12"/>
  <c r="AB171" i="12"/>
  <c r="AC171" i="12"/>
  <c r="AD171" i="12"/>
  <c r="AE171" i="12"/>
  <c r="AF171" i="12"/>
  <c r="AG171" i="12"/>
  <c r="AH171" i="12"/>
  <c r="AI171" i="12"/>
  <c r="AJ171" i="12"/>
  <c r="AK171" i="12"/>
  <c r="AL171" i="12"/>
  <c r="AM171" i="12"/>
  <c r="AN171" i="12"/>
  <c r="AO171" i="12"/>
  <c r="AP171" i="12"/>
  <c r="AQ171" i="12"/>
  <c r="AR171" i="12"/>
  <c r="AS171" i="12"/>
  <c r="AT171" i="12"/>
  <c r="AU171" i="12"/>
  <c r="AV171" i="12"/>
  <c r="M172" i="12"/>
  <c r="N172" i="12"/>
  <c r="O172" i="12"/>
  <c r="P172" i="12"/>
  <c r="Q172" i="12"/>
  <c r="R172" i="12"/>
  <c r="S172" i="12"/>
  <c r="T172" i="12"/>
  <c r="U172" i="12"/>
  <c r="V172" i="12"/>
  <c r="W172" i="12"/>
  <c r="X172" i="12"/>
  <c r="Y172" i="12"/>
  <c r="Z172" i="12"/>
  <c r="AA172" i="12"/>
  <c r="AB172" i="12"/>
  <c r="AC172" i="12"/>
  <c r="AD172" i="12"/>
  <c r="AE172" i="12"/>
  <c r="AF172" i="12"/>
  <c r="AG172" i="12"/>
  <c r="AH172" i="12"/>
  <c r="AI172" i="12"/>
  <c r="AJ172" i="12"/>
  <c r="AK172" i="12"/>
  <c r="AL172" i="12"/>
  <c r="AM172" i="12"/>
  <c r="AN172" i="12"/>
  <c r="AO172" i="12"/>
  <c r="AP172" i="12"/>
  <c r="AQ172" i="12"/>
  <c r="AR172" i="12"/>
  <c r="AS172" i="12"/>
  <c r="AT172" i="12"/>
  <c r="AU172" i="12"/>
  <c r="AV172" i="12"/>
  <c r="M173" i="12"/>
  <c r="N173" i="12"/>
  <c r="O173" i="12"/>
  <c r="P173" i="12"/>
  <c r="Q173" i="12"/>
  <c r="R173" i="12"/>
  <c r="S173" i="12"/>
  <c r="T173" i="12"/>
  <c r="U173" i="12"/>
  <c r="V173" i="12"/>
  <c r="W173" i="12"/>
  <c r="X173" i="12"/>
  <c r="Y173" i="12"/>
  <c r="Z173" i="12"/>
  <c r="AA173" i="12"/>
  <c r="AB173" i="12"/>
  <c r="AC173" i="12"/>
  <c r="AD173" i="12"/>
  <c r="AE173" i="12"/>
  <c r="AF173" i="12"/>
  <c r="AG173" i="12"/>
  <c r="AH173" i="12"/>
  <c r="AI173" i="12"/>
  <c r="AJ173" i="12"/>
  <c r="AK173" i="12"/>
  <c r="AL173" i="12"/>
  <c r="AM173" i="12"/>
  <c r="AN173" i="12"/>
  <c r="AO173" i="12"/>
  <c r="AP173" i="12"/>
  <c r="AQ173" i="12"/>
  <c r="AR173" i="12"/>
  <c r="AS173" i="12"/>
  <c r="AT173" i="12"/>
  <c r="AU173" i="12"/>
  <c r="AV173" i="12"/>
  <c r="M174" i="12"/>
  <c r="N174" i="12"/>
  <c r="O174" i="12"/>
  <c r="P174" i="12"/>
  <c r="Q174" i="12"/>
  <c r="R174" i="12"/>
  <c r="S174" i="12"/>
  <c r="T174" i="12"/>
  <c r="U174" i="12"/>
  <c r="V174" i="12"/>
  <c r="W174" i="12"/>
  <c r="X174" i="12"/>
  <c r="Y174" i="12"/>
  <c r="Z174" i="12"/>
  <c r="AA174" i="12"/>
  <c r="AB174" i="12"/>
  <c r="AC174" i="12"/>
  <c r="AD174" i="12"/>
  <c r="AE174" i="12"/>
  <c r="AF174" i="12"/>
  <c r="AG174" i="12"/>
  <c r="AH174" i="12"/>
  <c r="AI174" i="12"/>
  <c r="AJ174" i="12"/>
  <c r="AK174" i="12"/>
  <c r="AL174" i="12"/>
  <c r="AM174" i="12"/>
  <c r="AN174" i="12"/>
  <c r="AO174" i="12"/>
  <c r="AP174" i="12"/>
  <c r="AQ174" i="12"/>
  <c r="AR174" i="12"/>
  <c r="AS174" i="12"/>
  <c r="AT174" i="12"/>
  <c r="AU174" i="12"/>
  <c r="AV174" i="12"/>
  <c r="M175" i="12"/>
  <c r="N175" i="12"/>
  <c r="O175" i="12"/>
  <c r="P175" i="12"/>
  <c r="Q175" i="12"/>
  <c r="R175" i="12"/>
  <c r="S175" i="12"/>
  <c r="T175" i="12"/>
  <c r="U175" i="12"/>
  <c r="V175" i="12"/>
  <c r="W175" i="12"/>
  <c r="X175" i="12"/>
  <c r="Y175" i="12"/>
  <c r="Z175" i="12"/>
  <c r="AA175" i="12"/>
  <c r="AB175" i="12"/>
  <c r="AC175" i="12"/>
  <c r="AD175" i="12"/>
  <c r="AE175" i="12"/>
  <c r="AF175" i="12"/>
  <c r="AG175" i="12"/>
  <c r="AH175" i="12"/>
  <c r="AI175" i="12"/>
  <c r="AJ175" i="12"/>
  <c r="AK175" i="12"/>
  <c r="AL175" i="12"/>
  <c r="AM175" i="12"/>
  <c r="AN175" i="12"/>
  <c r="AO175" i="12"/>
  <c r="AP175" i="12"/>
  <c r="AQ175" i="12"/>
  <c r="AR175" i="12"/>
  <c r="AS175" i="12"/>
  <c r="AT175" i="12"/>
  <c r="AU175" i="12"/>
  <c r="AV175" i="12"/>
  <c r="M176" i="12"/>
  <c r="N176" i="12"/>
  <c r="O176" i="12"/>
  <c r="P176" i="12"/>
  <c r="Q176" i="12"/>
  <c r="R176" i="12"/>
  <c r="S176" i="12"/>
  <c r="T176" i="12"/>
  <c r="U176" i="12"/>
  <c r="V176" i="12"/>
  <c r="W176" i="12"/>
  <c r="X176" i="12"/>
  <c r="Y176" i="12"/>
  <c r="Z176" i="12"/>
  <c r="AA176" i="12"/>
  <c r="AB176" i="12"/>
  <c r="AC176" i="12"/>
  <c r="AD176" i="12"/>
  <c r="AE176" i="12"/>
  <c r="AF176" i="12"/>
  <c r="AG176" i="12"/>
  <c r="AH176" i="12"/>
  <c r="AI176" i="12"/>
  <c r="AJ176" i="12"/>
  <c r="AK176" i="12"/>
  <c r="AL176" i="12"/>
  <c r="AM176" i="12"/>
  <c r="AN176" i="12"/>
  <c r="AO176" i="12"/>
  <c r="AP176" i="12"/>
  <c r="AQ176" i="12"/>
  <c r="AR176" i="12"/>
  <c r="AS176" i="12"/>
  <c r="AT176" i="12"/>
  <c r="AU176" i="12"/>
  <c r="AV176" i="12"/>
  <c r="M177" i="12"/>
  <c r="N177" i="12"/>
  <c r="O177" i="12"/>
  <c r="P177" i="12"/>
  <c r="Q177" i="12"/>
  <c r="R177" i="12"/>
  <c r="S177" i="12"/>
  <c r="T177" i="12"/>
  <c r="U177" i="12"/>
  <c r="V177" i="12"/>
  <c r="W177" i="12"/>
  <c r="X177" i="12"/>
  <c r="Y177" i="12"/>
  <c r="Z177" i="12"/>
  <c r="AA177" i="12"/>
  <c r="AB177" i="12"/>
  <c r="AC177" i="12"/>
  <c r="AD177" i="12"/>
  <c r="AE177" i="12"/>
  <c r="AF177" i="12"/>
  <c r="AG177" i="12"/>
  <c r="AH177" i="12"/>
  <c r="AI177" i="12"/>
  <c r="AJ177" i="12"/>
  <c r="AK177" i="12"/>
  <c r="AL177" i="12"/>
  <c r="AM177" i="12"/>
  <c r="AN177" i="12"/>
  <c r="AO177" i="12"/>
  <c r="AP177" i="12"/>
  <c r="AQ177" i="12"/>
  <c r="AR177" i="12"/>
  <c r="AS177" i="12"/>
  <c r="AT177" i="12"/>
  <c r="AU177" i="12"/>
  <c r="AV177" i="12"/>
  <c r="M178" i="12"/>
  <c r="N178" i="12"/>
  <c r="O178" i="12"/>
  <c r="P178" i="12"/>
  <c r="Q178" i="12"/>
  <c r="R178" i="12"/>
  <c r="S178" i="12"/>
  <c r="T178" i="12"/>
  <c r="U178" i="12"/>
  <c r="V178" i="12"/>
  <c r="W178" i="12"/>
  <c r="X178" i="12"/>
  <c r="Y178" i="12"/>
  <c r="Z178" i="12"/>
  <c r="AA178" i="12"/>
  <c r="AB178" i="12"/>
  <c r="AC178" i="12"/>
  <c r="AD178" i="12"/>
  <c r="AE178" i="12"/>
  <c r="AF178" i="12"/>
  <c r="AG178" i="12"/>
  <c r="AH178" i="12"/>
  <c r="AI178" i="12"/>
  <c r="AJ178" i="12"/>
  <c r="AK178" i="12"/>
  <c r="AL178" i="12"/>
  <c r="AM178" i="12"/>
  <c r="AN178" i="12"/>
  <c r="AO178" i="12"/>
  <c r="AP178" i="12"/>
  <c r="AQ178" i="12"/>
  <c r="AR178" i="12"/>
  <c r="AS178" i="12"/>
  <c r="AT178" i="12"/>
  <c r="AU178" i="12"/>
  <c r="AV178" i="12"/>
  <c r="M179" i="12"/>
  <c r="N179" i="12"/>
  <c r="O179" i="12"/>
  <c r="P179" i="12"/>
  <c r="Q179" i="12"/>
  <c r="R179" i="12"/>
  <c r="S179" i="12"/>
  <c r="T179" i="12"/>
  <c r="U179" i="12"/>
  <c r="V179" i="12"/>
  <c r="W179" i="12"/>
  <c r="X179" i="12"/>
  <c r="Y179" i="12"/>
  <c r="Z179" i="12"/>
  <c r="AA179" i="12"/>
  <c r="AB179" i="12"/>
  <c r="AC179" i="12"/>
  <c r="AD179" i="12"/>
  <c r="AE179" i="12"/>
  <c r="AF179" i="12"/>
  <c r="AG179" i="12"/>
  <c r="AH179" i="12"/>
  <c r="AI179" i="12"/>
  <c r="AJ179" i="12"/>
  <c r="AK179" i="12"/>
  <c r="AL179" i="12"/>
  <c r="AM179" i="12"/>
  <c r="AN179" i="12"/>
  <c r="AO179" i="12"/>
  <c r="AP179" i="12"/>
  <c r="AQ179" i="12"/>
  <c r="AR179" i="12"/>
  <c r="AS179" i="12"/>
  <c r="AT179" i="12"/>
  <c r="AU179" i="12"/>
  <c r="AV179" i="12"/>
  <c r="M180" i="12"/>
  <c r="N180" i="12"/>
  <c r="O180" i="12"/>
  <c r="P180" i="12"/>
  <c r="Q180" i="12"/>
  <c r="R180" i="12"/>
  <c r="S180" i="12"/>
  <c r="T180" i="12"/>
  <c r="U180" i="12"/>
  <c r="V180" i="12"/>
  <c r="W180" i="12"/>
  <c r="X180" i="12"/>
  <c r="Y180" i="12"/>
  <c r="Z180" i="12"/>
  <c r="AA180" i="12"/>
  <c r="AB180" i="12"/>
  <c r="AC180" i="12"/>
  <c r="AD180" i="12"/>
  <c r="AE180" i="12"/>
  <c r="AF180" i="12"/>
  <c r="AG180" i="12"/>
  <c r="AH180" i="12"/>
  <c r="AI180" i="12"/>
  <c r="AJ180" i="12"/>
  <c r="AK180" i="12"/>
  <c r="AL180" i="12"/>
  <c r="AM180" i="12"/>
  <c r="AN180" i="12"/>
  <c r="AO180" i="12"/>
  <c r="AP180" i="12"/>
  <c r="AQ180" i="12"/>
  <c r="AR180" i="12"/>
  <c r="AS180" i="12"/>
  <c r="AT180" i="12"/>
  <c r="AU180" i="12"/>
  <c r="AV180" i="12"/>
  <c r="M181" i="12"/>
  <c r="N181" i="12"/>
  <c r="O181" i="12"/>
  <c r="P181" i="12"/>
  <c r="Q181" i="12"/>
  <c r="R181" i="12"/>
  <c r="S181" i="12"/>
  <c r="T181" i="12"/>
  <c r="U181" i="12"/>
  <c r="V181" i="12"/>
  <c r="W181" i="12"/>
  <c r="X181" i="12"/>
  <c r="Y181" i="12"/>
  <c r="Z181" i="12"/>
  <c r="AA181" i="12"/>
  <c r="AB181" i="12"/>
  <c r="AC181" i="12"/>
  <c r="AD181" i="12"/>
  <c r="AE181" i="12"/>
  <c r="AF181" i="12"/>
  <c r="AG181" i="12"/>
  <c r="AH181" i="12"/>
  <c r="AI181" i="12"/>
  <c r="AJ181" i="12"/>
  <c r="AK181" i="12"/>
  <c r="AL181" i="12"/>
  <c r="AM181" i="12"/>
  <c r="AN181" i="12"/>
  <c r="AO181" i="12"/>
  <c r="AP181" i="12"/>
  <c r="AQ181" i="12"/>
  <c r="AR181" i="12"/>
  <c r="AS181" i="12"/>
  <c r="AT181" i="12"/>
  <c r="AU181" i="12"/>
  <c r="AV181" i="12"/>
  <c r="M182" i="12"/>
  <c r="N182" i="12"/>
  <c r="O182" i="12"/>
  <c r="P182" i="12"/>
  <c r="Q182" i="12"/>
  <c r="R182" i="12"/>
  <c r="S182" i="12"/>
  <c r="T182" i="12"/>
  <c r="U182" i="12"/>
  <c r="V182" i="12"/>
  <c r="W182" i="12"/>
  <c r="X182" i="12"/>
  <c r="Y182" i="12"/>
  <c r="Z182" i="12"/>
  <c r="AA182" i="12"/>
  <c r="AB182" i="12"/>
  <c r="AC182" i="12"/>
  <c r="AD182" i="12"/>
  <c r="AE182" i="12"/>
  <c r="AF182" i="12"/>
  <c r="AG182" i="12"/>
  <c r="AH182" i="12"/>
  <c r="AI182" i="12"/>
  <c r="AJ182" i="12"/>
  <c r="AK182" i="12"/>
  <c r="AL182" i="12"/>
  <c r="AM182" i="12"/>
  <c r="AN182" i="12"/>
  <c r="AO182" i="12"/>
  <c r="AP182" i="12"/>
  <c r="AQ182" i="12"/>
  <c r="AR182" i="12"/>
  <c r="AS182" i="12"/>
  <c r="AT182" i="12"/>
  <c r="AU182" i="12"/>
  <c r="AV182" i="12"/>
  <c r="M183" i="12"/>
  <c r="N183" i="12"/>
  <c r="O183" i="12"/>
  <c r="P183" i="12"/>
  <c r="Q183" i="12"/>
  <c r="R183" i="12"/>
  <c r="S183" i="12"/>
  <c r="T183" i="12"/>
  <c r="U183" i="12"/>
  <c r="V183" i="12"/>
  <c r="W183" i="12"/>
  <c r="X183" i="12"/>
  <c r="Y183" i="12"/>
  <c r="Z183" i="12"/>
  <c r="AA183" i="12"/>
  <c r="AB183" i="12"/>
  <c r="AC183" i="12"/>
  <c r="AD183" i="12"/>
  <c r="AE183" i="12"/>
  <c r="AF183" i="12"/>
  <c r="AG183" i="12"/>
  <c r="AH183" i="12"/>
  <c r="AI183" i="12"/>
  <c r="AJ183" i="12"/>
  <c r="AK183" i="12"/>
  <c r="AL183" i="12"/>
  <c r="AM183" i="12"/>
  <c r="AN183" i="12"/>
  <c r="AO183" i="12"/>
  <c r="AP183" i="12"/>
  <c r="AQ183" i="12"/>
  <c r="AR183" i="12"/>
  <c r="AS183" i="12"/>
  <c r="AT183" i="12"/>
  <c r="AU183" i="12"/>
  <c r="AV183" i="12"/>
  <c r="M184" i="12"/>
  <c r="N184" i="12"/>
  <c r="O184" i="12"/>
  <c r="P184" i="12"/>
  <c r="Q184" i="12"/>
  <c r="R184" i="12"/>
  <c r="S184" i="12"/>
  <c r="T184" i="12"/>
  <c r="U184" i="12"/>
  <c r="V184" i="12"/>
  <c r="W184" i="12"/>
  <c r="X184" i="12"/>
  <c r="Y184" i="12"/>
  <c r="Z184" i="12"/>
  <c r="AA184" i="12"/>
  <c r="AB184" i="12"/>
  <c r="AC184" i="12"/>
  <c r="AD184" i="12"/>
  <c r="AE184" i="12"/>
  <c r="AF184" i="12"/>
  <c r="AG184" i="12"/>
  <c r="AH184" i="12"/>
  <c r="AI184" i="12"/>
  <c r="AJ184" i="12"/>
  <c r="AK184" i="12"/>
  <c r="AL184" i="12"/>
  <c r="AM184" i="12"/>
  <c r="AN184" i="12"/>
  <c r="AO184" i="12"/>
  <c r="AP184" i="12"/>
  <c r="AQ184" i="12"/>
  <c r="AR184" i="12"/>
  <c r="AS184" i="12"/>
  <c r="AT184" i="12"/>
  <c r="AU184" i="12"/>
  <c r="AV184" i="12"/>
  <c r="M185" i="12"/>
  <c r="N185" i="12"/>
  <c r="O185" i="12"/>
  <c r="P185" i="12"/>
  <c r="Q185" i="12"/>
  <c r="R185" i="12"/>
  <c r="S185" i="12"/>
  <c r="T185" i="12"/>
  <c r="U185" i="12"/>
  <c r="V185" i="12"/>
  <c r="W185" i="12"/>
  <c r="X185" i="12"/>
  <c r="Y185" i="12"/>
  <c r="Z185" i="12"/>
  <c r="AA185" i="12"/>
  <c r="AB185" i="12"/>
  <c r="AC185" i="12"/>
  <c r="AD185" i="12"/>
  <c r="AE185" i="12"/>
  <c r="AF185" i="12"/>
  <c r="AG185" i="12"/>
  <c r="AH185" i="12"/>
  <c r="AI185" i="12"/>
  <c r="AJ185" i="12"/>
  <c r="AK185" i="12"/>
  <c r="AL185" i="12"/>
  <c r="AM185" i="12"/>
  <c r="AN185" i="12"/>
  <c r="AO185" i="12"/>
  <c r="AP185" i="12"/>
  <c r="AQ185" i="12"/>
  <c r="AR185" i="12"/>
  <c r="AS185" i="12"/>
  <c r="AT185" i="12"/>
  <c r="AU185" i="12"/>
  <c r="AV185" i="12"/>
  <c r="M186" i="12"/>
  <c r="N186" i="12"/>
  <c r="O186" i="12"/>
  <c r="P186" i="12"/>
  <c r="Q186" i="12"/>
  <c r="R186" i="12"/>
  <c r="S186" i="12"/>
  <c r="T186" i="12"/>
  <c r="U186" i="12"/>
  <c r="V186" i="12"/>
  <c r="W186" i="12"/>
  <c r="X186" i="12"/>
  <c r="Y186" i="12"/>
  <c r="Z186" i="12"/>
  <c r="AA186" i="12"/>
  <c r="AB186" i="12"/>
  <c r="AC186" i="12"/>
  <c r="AD186" i="12"/>
  <c r="AE186" i="12"/>
  <c r="AF186" i="12"/>
  <c r="AG186" i="12"/>
  <c r="AH186" i="12"/>
  <c r="AI186" i="12"/>
  <c r="AJ186" i="12"/>
  <c r="AK186" i="12"/>
  <c r="AL186" i="12"/>
  <c r="AM186" i="12"/>
  <c r="AN186" i="12"/>
  <c r="AO186" i="12"/>
  <c r="AP186" i="12"/>
  <c r="AQ186" i="12"/>
  <c r="AR186" i="12"/>
  <c r="AS186" i="12"/>
  <c r="AT186" i="12"/>
  <c r="AU186" i="12"/>
  <c r="AV186" i="12"/>
  <c r="M187" i="12"/>
  <c r="N187" i="12"/>
  <c r="O187" i="12"/>
  <c r="P187" i="12"/>
  <c r="Q187" i="12"/>
  <c r="R187" i="12"/>
  <c r="S187" i="12"/>
  <c r="T187" i="12"/>
  <c r="U187" i="12"/>
  <c r="V187" i="12"/>
  <c r="W187" i="12"/>
  <c r="X187" i="12"/>
  <c r="Y187" i="12"/>
  <c r="Z187" i="12"/>
  <c r="AA187" i="12"/>
  <c r="AB187" i="12"/>
  <c r="AC187" i="12"/>
  <c r="AD187" i="12"/>
  <c r="AE187" i="12"/>
  <c r="AF187" i="12"/>
  <c r="AG187" i="12"/>
  <c r="AH187" i="12"/>
  <c r="AI187" i="12"/>
  <c r="AJ187" i="12"/>
  <c r="AK187" i="12"/>
  <c r="AL187" i="12"/>
  <c r="AM187" i="12"/>
  <c r="AN187" i="12"/>
  <c r="AO187" i="12"/>
  <c r="AP187" i="12"/>
  <c r="AQ187" i="12"/>
  <c r="AR187" i="12"/>
  <c r="AS187" i="12"/>
  <c r="AT187" i="12"/>
  <c r="AU187" i="12"/>
  <c r="AV187" i="12"/>
  <c r="M188" i="12"/>
  <c r="N188" i="12"/>
  <c r="O188" i="12"/>
  <c r="P188" i="12"/>
  <c r="Q188" i="12"/>
  <c r="R188" i="12"/>
  <c r="S188" i="12"/>
  <c r="T188" i="12"/>
  <c r="U188" i="12"/>
  <c r="V188" i="12"/>
  <c r="W188" i="12"/>
  <c r="X188" i="12"/>
  <c r="Y188" i="12"/>
  <c r="Z188" i="12"/>
  <c r="AA188" i="12"/>
  <c r="AB188" i="12"/>
  <c r="AC188" i="12"/>
  <c r="AD188" i="12"/>
  <c r="AE188" i="12"/>
  <c r="AF188" i="12"/>
  <c r="AG188" i="12"/>
  <c r="AH188" i="12"/>
  <c r="AI188" i="12"/>
  <c r="AJ188" i="12"/>
  <c r="AK188" i="12"/>
  <c r="AL188" i="12"/>
  <c r="AM188" i="12"/>
  <c r="AN188" i="12"/>
  <c r="AO188" i="12"/>
  <c r="AP188" i="12"/>
  <c r="AQ188" i="12"/>
  <c r="AR188" i="12"/>
  <c r="AS188" i="12"/>
  <c r="AT188" i="12"/>
  <c r="AU188" i="12"/>
  <c r="AV188" i="12"/>
  <c r="M189" i="12"/>
  <c r="N189" i="12"/>
  <c r="O189" i="12"/>
  <c r="P189" i="12"/>
  <c r="Q189" i="12"/>
  <c r="R189" i="12"/>
  <c r="S189" i="12"/>
  <c r="T189" i="12"/>
  <c r="U189" i="12"/>
  <c r="V189" i="12"/>
  <c r="W189" i="12"/>
  <c r="X189" i="12"/>
  <c r="Y189" i="12"/>
  <c r="Z189" i="12"/>
  <c r="AA189" i="12"/>
  <c r="AB189" i="12"/>
  <c r="AC189" i="12"/>
  <c r="AD189" i="12"/>
  <c r="AE189" i="12"/>
  <c r="AF189" i="12"/>
  <c r="AG189" i="12"/>
  <c r="AH189" i="12"/>
  <c r="AI189" i="12"/>
  <c r="AJ189" i="12"/>
  <c r="AK189" i="12"/>
  <c r="AL189" i="12"/>
  <c r="AM189" i="12"/>
  <c r="AN189" i="12"/>
  <c r="AO189" i="12"/>
  <c r="AP189" i="12"/>
  <c r="AQ189" i="12"/>
  <c r="AR189" i="12"/>
  <c r="AS189" i="12"/>
  <c r="AT189" i="12"/>
  <c r="AU189" i="12"/>
  <c r="AV189" i="12"/>
  <c r="M190" i="12"/>
  <c r="N190" i="12"/>
  <c r="O190" i="12"/>
  <c r="P190" i="12"/>
  <c r="Q190" i="12"/>
  <c r="R190" i="12"/>
  <c r="S190" i="12"/>
  <c r="T190" i="12"/>
  <c r="U190" i="12"/>
  <c r="V190" i="12"/>
  <c r="W190" i="12"/>
  <c r="X190" i="12"/>
  <c r="Y190" i="12"/>
  <c r="Z190" i="12"/>
  <c r="AA190" i="12"/>
  <c r="AB190" i="12"/>
  <c r="AC190" i="12"/>
  <c r="AD190" i="12"/>
  <c r="AE190" i="12"/>
  <c r="AF190" i="12"/>
  <c r="AG190" i="12"/>
  <c r="AH190" i="12"/>
  <c r="AI190" i="12"/>
  <c r="AJ190" i="12"/>
  <c r="AK190" i="12"/>
  <c r="AL190" i="12"/>
  <c r="AM190" i="12"/>
  <c r="AN190" i="12"/>
  <c r="AO190" i="12"/>
  <c r="AP190" i="12"/>
  <c r="AQ190" i="12"/>
  <c r="AR190" i="12"/>
  <c r="AS190" i="12"/>
  <c r="AT190" i="12"/>
  <c r="AU190" i="12"/>
  <c r="AV190" i="12"/>
  <c r="M191" i="12"/>
  <c r="N191" i="12"/>
  <c r="O191" i="12"/>
  <c r="P191" i="12"/>
  <c r="Q191" i="12"/>
  <c r="R191" i="12"/>
  <c r="S191" i="12"/>
  <c r="T191" i="12"/>
  <c r="U191" i="12"/>
  <c r="V191" i="12"/>
  <c r="W191" i="12"/>
  <c r="X191" i="12"/>
  <c r="Y191" i="12"/>
  <c r="Z191" i="12"/>
  <c r="AA191" i="12"/>
  <c r="AB191" i="12"/>
  <c r="AC191" i="12"/>
  <c r="AD191" i="12"/>
  <c r="AE191" i="12"/>
  <c r="AF191" i="12"/>
  <c r="AG191" i="12"/>
  <c r="AH191" i="12"/>
  <c r="AI191" i="12"/>
  <c r="AJ191" i="12"/>
  <c r="AK191" i="12"/>
  <c r="AL191" i="12"/>
  <c r="AM191" i="12"/>
  <c r="AN191" i="12"/>
  <c r="AO191" i="12"/>
  <c r="AP191" i="12"/>
  <c r="AQ191" i="12"/>
  <c r="AR191" i="12"/>
  <c r="AS191" i="12"/>
  <c r="AT191" i="12"/>
  <c r="AU191" i="12"/>
  <c r="AV191" i="12"/>
  <c r="M192" i="12"/>
  <c r="N192" i="12"/>
  <c r="O192" i="12"/>
  <c r="P192" i="12"/>
  <c r="Q192" i="12"/>
  <c r="R192" i="12"/>
  <c r="S192" i="12"/>
  <c r="T192" i="12"/>
  <c r="U192" i="12"/>
  <c r="V192" i="12"/>
  <c r="W192" i="12"/>
  <c r="X192" i="12"/>
  <c r="Y192" i="12"/>
  <c r="Z192" i="12"/>
  <c r="AA192" i="12"/>
  <c r="AB192" i="12"/>
  <c r="AC192" i="12"/>
  <c r="AD192" i="12"/>
  <c r="AE192" i="12"/>
  <c r="AF192" i="12"/>
  <c r="AG192" i="12"/>
  <c r="AH192" i="12"/>
  <c r="AI192" i="12"/>
  <c r="AJ192" i="12"/>
  <c r="AK192" i="12"/>
  <c r="AL192" i="12"/>
  <c r="AM192" i="12"/>
  <c r="AN192" i="12"/>
  <c r="AO192" i="12"/>
  <c r="AP192" i="12"/>
  <c r="AQ192" i="12"/>
  <c r="AR192" i="12"/>
  <c r="AS192" i="12"/>
  <c r="AT192" i="12"/>
  <c r="AU192" i="12"/>
  <c r="AV192" i="12"/>
  <c r="M193" i="12"/>
  <c r="N193" i="12"/>
  <c r="O193" i="12"/>
  <c r="P193" i="12"/>
  <c r="Q193" i="12"/>
  <c r="R193" i="12"/>
  <c r="S193" i="12"/>
  <c r="T193" i="12"/>
  <c r="U193" i="12"/>
  <c r="V193" i="12"/>
  <c r="W193" i="12"/>
  <c r="X193" i="12"/>
  <c r="Y193" i="12"/>
  <c r="Z193" i="12"/>
  <c r="AA193" i="12"/>
  <c r="AB193" i="12"/>
  <c r="AC193" i="12"/>
  <c r="AD193" i="12"/>
  <c r="AE193" i="12"/>
  <c r="AF193" i="12"/>
  <c r="AG193" i="12"/>
  <c r="AH193" i="12"/>
  <c r="AI193" i="12"/>
  <c r="AJ193" i="12"/>
  <c r="AK193" i="12"/>
  <c r="AL193" i="12"/>
  <c r="AM193" i="12"/>
  <c r="AN193" i="12"/>
  <c r="AO193" i="12"/>
  <c r="AP193" i="12"/>
  <c r="AQ193" i="12"/>
  <c r="AR193" i="12"/>
  <c r="AS193" i="12"/>
  <c r="AT193" i="12"/>
  <c r="AU193" i="12"/>
  <c r="AV193" i="12"/>
  <c r="M194" i="12"/>
  <c r="N194" i="12"/>
  <c r="O194" i="12"/>
  <c r="P194" i="12"/>
  <c r="Q194" i="12"/>
  <c r="R194" i="12"/>
  <c r="S194" i="12"/>
  <c r="T194" i="12"/>
  <c r="U194" i="12"/>
  <c r="V194" i="12"/>
  <c r="W194" i="12"/>
  <c r="X194" i="12"/>
  <c r="Y194" i="12"/>
  <c r="Z194" i="12"/>
  <c r="AA194" i="12"/>
  <c r="AB194" i="12"/>
  <c r="AC194" i="12"/>
  <c r="AD194" i="12"/>
  <c r="AE194" i="12"/>
  <c r="AF194" i="12"/>
  <c r="AG194" i="12"/>
  <c r="AH194" i="12"/>
  <c r="AI194" i="12"/>
  <c r="AJ194" i="12"/>
  <c r="AK194" i="12"/>
  <c r="AL194" i="12"/>
  <c r="AM194" i="12"/>
  <c r="AN194" i="12"/>
  <c r="AO194" i="12"/>
  <c r="AP194" i="12"/>
  <c r="AQ194" i="12"/>
  <c r="AR194" i="12"/>
  <c r="AS194" i="12"/>
  <c r="AT194" i="12"/>
  <c r="AU194" i="12"/>
  <c r="AV194" i="12"/>
  <c r="M195" i="12"/>
  <c r="N195" i="12"/>
  <c r="O195" i="12"/>
  <c r="P195" i="12"/>
  <c r="Q195" i="12"/>
  <c r="R195" i="12"/>
  <c r="S195" i="12"/>
  <c r="T195" i="12"/>
  <c r="U195" i="12"/>
  <c r="V195" i="12"/>
  <c r="W195" i="12"/>
  <c r="X195" i="12"/>
  <c r="Y195" i="12"/>
  <c r="Z195" i="12"/>
  <c r="AA195" i="12"/>
  <c r="AB195" i="12"/>
  <c r="AC195" i="12"/>
  <c r="AD195" i="12"/>
  <c r="AE195" i="12"/>
  <c r="AF195" i="12"/>
  <c r="AG195" i="12"/>
  <c r="AH195" i="12"/>
  <c r="AI195" i="12"/>
  <c r="AJ195" i="12"/>
  <c r="AK195" i="12"/>
  <c r="AL195" i="12"/>
  <c r="AM195" i="12"/>
  <c r="AN195" i="12"/>
  <c r="AO195" i="12"/>
  <c r="AP195" i="12"/>
  <c r="AQ195" i="12"/>
  <c r="AR195" i="12"/>
  <c r="AS195" i="12"/>
  <c r="AT195" i="12"/>
  <c r="AU195" i="12"/>
  <c r="AV195" i="12"/>
  <c r="M196" i="12"/>
  <c r="N196" i="12"/>
  <c r="O196" i="12"/>
  <c r="P196" i="12"/>
  <c r="Q196" i="12"/>
  <c r="R196" i="12"/>
  <c r="S196" i="12"/>
  <c r="T196" i="12"/>
  <c r="U196" i="12"/>
  <c r="V196" i="12"/>
  <c r="W196" i="12"/>
  <c r="X196" i="12"/>
  <c r="Y196" i="12"/>
  <c r="Z196" i="12"/>
  <c r="AA196" i="12"/>
  <c r="AB196" i="12"/>
  <c r="AC196" i="12"/>
  <c r="AD196" i="12"/>
  <c r="AE196" i="12"/>
  <c r="AF196" i="12"/>
  <c r="AG196" i="12"/>
  <c r="AH196" i="12"/>
  <c r="AI196" i="12"/>
  <c r="AJ196" i="12"/>
  <c r="AK196" i="12"/>
  <c r="AL196" i="12"/>
  <c r="AM196" i="12"/>
  <c r="AN196" i="12"/>
  <c r="AO196" i="12"/>
  <c r="AP196" i="12"/>
  <c r="AQ196" i="12"/>
  <c r="AR196" i="12"/>
  <c r="AS196" i="12"/>
  <c r="AT196" i="12"/>
  <c r="AU196" i="12"/>
  <c r="AV196" i="12"/>
  <c r="M197" i="12"/>
  <c r="N197" i="12"/>
  <c r="O197" i="12"/>
  <c r="P197" i="12"/>
  <c r="Q197" i="12"/>
  <c r="R197" i="12"/>
  <c r="S197" i="12"/>
  <c r="T197" i="12"/>
  <c r="U197" i="12"/>
  <c r="V197" i="12"/>
  <c r="W197" i="12"/>
  <c r="X197" i="12"/>
  <c r="Y197" i="12"/>
  <c r="Z197" i="12"/>
  <c r="AA197" i="12"/>
  <c r="AB197" i="12"/>
  <c r="AC197" i="12"/>
  <c r="AD197" i="12"/>
  <c r="AE197" i="12"/>
  <c r="AF197" i="12"/>
  <c r="AG197" i="12"/>
  <c r="AH197" i="12"/>
  <c r="AI197" i="12"/>
  <c r="AJ197" i="12"/>
  <c r="AK197" i="12"/>
  <c r="AL197" i="12"/>
  <c r="AM197" i="12"/>
  <c r="AN197" i="12"/>
  <c r="AO197" i="12"/>
  <c r="AP197" i="12"/>
  <c r="AQ197" i="12"/>
  <c r="AR197" i="12"/>
  <c r="AS197" i="12"/>
  <c r="AT197" i="12"/>
  <c r="AU197" i="12"/>
  <c r="AV197" i="12"/>
  <c r="M198" i="12"/>
  <c r="N198" i="12"/>
  <c r="O198" i="12"/>
  <c r="P198" i="12"/>
  <c r="Q198" i="12"/>
  <c r="R198" i="12"/>
  <c r="S198" i="12"/>
  <c r="T198" i="12"/>
  <c r="U198" i="12"/>
  <c r="V198" i="12"/>
  <c r="W198" i="12"/>
  <c r="X198" i="12"/>
  <c r="Y198" i="12"/>
  <c r="Z198" i="12"/>
  <c r="AA198" i="12"/>
  <c r="AB198" i="12"/>
  <c r="AC198" i="12"/>
  <c r="AD198" i="12"/>
  <c r="AE198" i="12"/>
  <c r="AF198" i="12"/>
  <c r="AG198" i="12"/>
  <c r="AH198" i="12"/>
  <c r="AI198" i="12"/>
  <c r="AJ198" i="12"/>
  <c r="AK198" i="12"/>
  <c r="AL198" i="12"/>
  <c r="AM198" i="12"/>
  <c r="AN198" i="12"/>
  <c r="AO198" i="12"/>
  <c r="AP198" i="12"/>
  <c r="AQ198" i="12"/>
  <c r="AR198" i="12"/>
  <c r="AS198" i="12"/>
  <c r="AT198" i="12"/>
  <c r="AU198" i="12"/>
  <c r="AV198" i="12"/>
  <c r="M199" i="12"/>
  <c r="N199" i="12"/>
  <c r="O199" i="12"/>
  <c r="P199" i="12"/>
  <c r="Q199" i="12"/>
  <c r="R199" i="12"/>
  <c r="S199" i="12"/>
  <c r="T199" i="12"/>
  <c r="U199" i="12"/>
  <c r="V199" i="12"/>
  <c r="W199" i="12"/>
  <c r="X199" i="12"/>
  <c r="Y199" i="12"/>
  <c r="Z199" i="12"/>
  <c r="AA199" i="12"/>
  <c r="AB199" i="12"/>
  <c r="AC199" i="12"/>
  <c r="AD199" i="12"/>
  <c r="AE199" i="12"/>
  <c r="AF199" i="12"/>
  <c r="AG199" i="12"/>
  <c r="AH199" i="12"/>
  <c r="AI199" i="12"/>
  <c r="AJ199" i="12"/>
  <c r="AK199" i="12"/>
  <c r="AL199" i="12"/>
  <c r="AM199" i="12"/>
  <c r="AN199" i="12"/>
  <c r="AO199" i="12"/>
  <c r="AP199" i="12"/>
  <c r="AQ199" i="12"/>
  <c r="AR199" i="12"/>
  <c r="AS199" i="12"/>
  <c r="AT199" i="12"/>
  <c r="AU199" i="12"/>
  <c r="AV199" i="12"/>
  <c r="M200" i="12"/>
  <c r="N200" i="12"/>
  <c r="O200" i="12"/>
  <c r="P200" i="12"/>
  <c r="Q200" i="12"/>
  <c r="R200" i="12"/>
  <c r="S200" i="12"/>
  <c r="T200" i="12"/>
  <c r="U200" i="12"/>
  <c r="V200" i="12"/>
  <c r="W200" i="12"/>
  <c r="X200" i="12"/>
  <c r="Y200" i="12"/>
  <c r="Z200" i="12"/>
  <c r="AA200" i="12"/>
  <c r="AB200" i="12"/>
  <c r="AC200" i="12"/>
  <c r="AD200" i="12"/>
  <c r="AE200" i="12"/>
  <c r="AF200" i="12"/>
  <c r="AG200" i="12"/>
  <c r="AH200" i="12"/>
  <c r="AI200" i="12"/>
  <c r="AJ200" i="12"/>
  <c r="AK200" i="12"/>
  <c r="AL200" i="12"/>
  <c r="AM200" i="12"/>
  <c r="AN200" i="12"/>
  <c r="AO200" i="12"/>
  <c r="AP200" i="12"/>
  <c r="AQ200" i="12"/>
  <c r="AR200" i="12"/>
  <c r="AS200" i="12"/>
  <c r="AT200" i="12"/>
  <c r="AU200" i="12"/>
  <c r="AV200" i="12"/>
  <c r="M201" i="12"/>
  <c r="N201" i="12"/>
  <c r="O201" i="12"/>
  <c r="P201" i="12"/>
  <c r="Q201" i="12"/>
  <c r="R201" i="12"/>
  <c r="S201" i="12"/>
  <c r="T201" i="12"/>
  <c r="U201" i="12"/>
  <c r="V201" i="12"/>
  <c r="W201" i="12"/>
  <c r="X201" i="12"/>
  <c r="Y201" i="12"/>
  <c r="Z201" i="12"/>
  <c r="AA201" i="12"/>
  <c r="AB201" i="12"/>
  <c r="AC201" i="12"/>
  <c r="AD201" i="12"/>
  <c r="AE201" i="12"/>
  <c r="AF201" i="12"/>
  <c r="AG201" i="12"/>
  <c r="AH201" i="12"/>
  <c r="AI201" i="12"/>
  <c r="AJ201" i="12"/>
  <c r="AK201" i="12"/>
  <c r="AL201" i="12"/>
  <c r="AM201" i="12"/>
  <c r="AN201" i="12"/>
  <c r="AO201" i="12"/>
  <c r="AP201" i="12"/>
  <c r="AQ201" i="12"/>
  <c r="AR201" i="12"/>
  <c r="AS201" i="12"/>
  <c r="AT201" i="12"/>
  <c r="AU201" i="12"/>
  <c r="AV201" i="12"/>
  <c r="M202" i="12"/>
  <c r="N202" i="12"/>
  <c r="O202" i="12"/>
  <c r="P202" i="12"/>
  <c r="Q202" i="12"/>
  <c r="R202" i="12"/>
  <c r="S202" i="12"/>
  <c r="T202" i="12"/>
  <c r="U202" i="12"/>
  <c r="V202" i="12"/>
  <c r="W202" i="12"/>
  <c r="X202" i="12"/>
  <c r="Y202" i="12"/>
  <c r="Z202" i="12"/>
  <c r="AA202" i="12"/>
  <c r="AB202" i="12"/>
  <c r="AC202" i="12"/>
  <c r="AD202" i="12"/>
  <c r="AE202" i="12"/>
  <c r="AF202" i="12"/>
  <c r="AG202" i="12"/>
  <c r="AH202" i="12"/>
  <c r="AI202" i="12"/>
  <c r="AJ202" i="12"/>
  <c r="AK202" i="12"/>
  <c r="AL202" i="12"/>
  <c r="AM202" i="12"/>
  <c r="AN202" i="12"/>
  <c r="AO202" i="12"/>
  <c r="AP202" i="12"/>
  <c r="AQ202" i="12"/>
  <c r="AR202" i="12"/>
  <c r="AS202" i="12"/>
  <c r="AT202" i="12"/>
  <c r="AU202" i="12"/>
  <c r="AV202" i="12"/>
  <c r="M203" i="12"/>
  <c r="N203" i="12"/>
  <c r="O203" i="12"/>
  <c r="P203" i="12"/>
  <c r="Q203" i="12"/>
  <c r="R203" i="12"/>
  <c r="S203" i="12"/>
  <c r="T203" i="12"/>
  <c r="U203" i="12"/>
  <c r="V203" i="12"/>
  <c r="W203" i="12"/>
  <c r="X203" i="12"/>
  <c r="Y203" i="12"/>
  <c r="Z203" i="12"/>
  <c r="AA203" i="12"/>
  <c r="AB203" i="12"/>
  <c r="AC203" i="12"/>
  <c r="AD203" i="12"/>
  <c r="AE203" i="12"/>
  <c r="AF203" i="12"/>
  <c r="AG203" i="12"/>
  <c r="AH203" i="12"/>
  <c r="AI203" i="12"/>
  <c r="AJ203" i="12"/>
  <c r="AK203" i="12"/>
  <c r="AL203" i="12"/>
  <c r="AM203" i="12"/>
  <c r="AN203" i="12"/>
  <c r="AO203" i="12"/>
  <c r="AP203" i="12"/>
  <c r="AQ203" i="12"/>
  <c r="AR203" i="12"/>
  <c r="AS203" i="12"/>
  <c r="AT203" i="12"/>
  <c r="AU203" i="12"/>
  <c r="AV203" i="12"/>
  <c r="M204" i="12"/>
  <c r="N204" i="12"/>
  <c r="O204" i="12"/>
  <c r="P204" i="12"/>
  <c r="Q204" i="12"/>
  <c r="R204" i="12"/>
  <c r="S204" i="12"/>
  <c r="T204" i="12"/>
  <c r="U204" i="12"/>
  <c r="V204" i="12"/>
  <c r="W204" i="12"/>
  <c r="X204" i="12"/>
  <c r="Y204" i="12"/>
  <c r="Z204" i="12"/>
  <c r="AA204" i="12"/>
  <c r="AB204" i="12"/>
  <c r="AC204" i="12"/>
  <c r="AD204" i="12"/>
  <c r="AE204" i="12"/>
  <c r="AF204" i="12"/>
  <c r="AG204" i="12"/>
  <c r="AH204" i="12"/>
  <c r="AI204" i="12"/>
  <c r="AJ204" i="12"/>
  <c r="AK204" i="12"/>
  <c r="AL204" i="12"/>
  <c r="AM204" i="12"/>
  <c r="AN204" i="12"/>
  <c r="AO204" i="12"/>
  <c r="AP204" i="12"/>
  <c r="AQ204" i="12"/>
  <c r="AR204" i="12"/>
  <c r="AS204" i="12"/>
  <c r="AT204" i="12"/>
  <c r="AU204" i="12"/>
  <c r="AV204" i="12"/>
  <c r="M205" i="12"/>
  <c r="N205" i="12"/>
  <c r="O205" i="12"/>
  <c r="P205" i="12"/>
  <c r="Q205" i="12"/>
  <c r="R205" i="12"/>
  <c r="S205" i="12"/>
  <c r="T205" i="12"/>
  <c r="U205" i="12"/>
  <c r="V205" i="12"/>
  <c r="W205" i="12"/>
  <c r="X205" i="12"/>
  <c r="Y205" i="12"/>
  <c r="Z205" i="12"/>
  <c r="AA205" i="12"/>
  <c r="AB205" i="12"/>
  <c r="AC205" i="12"/>
  <c r="AD205" i="12"/>
  <c r="AE205" i="12"/>
  <c r="AF205" i="12"/>
  <c r="AG205" i="12"/>
  <c r="AH205" i="12"/>
  <c r="AI205" i="12"/>
  <c r="AJ205" i="12"/>
  <c r="AK205" i="12"/>
  <c r="AL205" i="12"/>
  <c r="AM205" i="12"/>
  <c r="AN205" i="12"/>
  <c r="AO205" i="12"/>
  <c r="AP205" i="12"/>
  <c r="AQ205" i="12"/>
  <c r="AR205" i="12"/>
  <c r="AS205" i="12"/>
  <c r="AT205" i="12"/>
  <c r="AU205" i="12"/>
  <c r="AV205" i="12"/>
  <c r="M206" i="12"/>
  <c r="N206" i="12"/>
  <c r="O206" i="12"/>
  <c r="P206" i="12"/>
  <c r="Q206" i="12"/>
  <c r="R206" i="12"/>
  <c r="S206" i="12"/>
  <c r="T206" i="12"/>
  <c r="U206" i="12"/>
  <c r="V206" i="12"/>
  <c r="W206" i="12"/>
  <c r="X206" i="12"/>
  <c r="Y206" i="12"/>
  <c r="Z206" i="12"/>
  <c r="AA206" i="12"/>
  <c r="AB206" i="12"/>
  <c r="AC206" i="12"/>
  <c r="AD206" i="12"/>
  <c r="AE206" i="12"/>
  <c r="AF206" i="12"/>
  <c r="AG206" i="12"/>
  <c r="AH206" i="12"/>
  <c r="AI206" i="12"/>
  <c r="AJ206" i="12"/>
  <c r="AK206" i="12"/>
  <c r="AL206" i="12"/>
  <c r="AM206" i="12"/>
  <c r="AN206" i="12"/>
  <c r="AO206" i="12"/>
  <c r="AP206" i="12"/>
  <c r="AQ206" i="12"/>
  <c r="AR206" i="12"/>
  <c r="AS206" i="12"/>
  <c r="AT206" i="12"/>
  <c r="AU206" i="12"/>
  <c r="AV206" i="12"/>
  <c r="M207" i="12"/>
  <c r="N207" i="12"/>
  <c r="O207" i="12"/>
  <c r="P207" i="12"/>
  <c r="Q207" i="12"/>
  <c r="R207" i="12"/>
  <c r="S207" i="12"/>
  <c r="T207" i="12"/>
  <c r="U207" i="12"/>
  <c r="V207" i="12"/>
  <c r="W207" i="12"/>
  <c r="X207" i="12"/>
  <c r="Y207" i="12"/>
  <c r="Z207" i="12"/>
  <c r="AA207" i="12"/>
  <c r="AB207" i="12"/>
  <c r="AC207" i="12"/>
  <c r="AD207" i="12"/>
  <c r="AE207" i="12"/>
  <c r="AF207" i="12"/>
  <c r="AG207" i="12"/>
  <c r="AH207" i="12"/>
  <c r="AI207" i="12"/>
  <c r="AJ207" i="12"/>
  <c r="AK207" i="12"/>
  <c r="AL207" i="12"/>
  <c r="AM207" i="12"/>
  <c r="AN207" i="12"/>
  <c r="AO207" i="12"/>
  <c r="AP207" i="12"/>
  <c r="AQ207" i="12"/>
  <c r="AR207" i="12"/>
  <c r="AS207" i="12"/>
  <c r="AT207" i="12"/>
  <c r="AU207" i="12"/>
  <c r="AV207" i="12"/>
  <c r="M208" i="12"/>
  <c r="N208" i="12"/>
  <c r="O208" i="12"/>
  <c r="P208" i="12"/>
  <c r="Q208" i="12"/>
  <c r="R208" i="12"/>
  <c r="S208" i="12"/>
  <c r="T208" i="12"/>
  <c r="U208" i="12"/>
  <c r="V208" i="12"/>
  <c r="W208" i="12"/>
  <c r="X208" i="12"/>
  <c r="Y208" i="12"/>
  <c r="Z208" i="12"/>
  <c r="AA208" i="12"/>
  <c r="AB208" i="12"/>
  <c r="AC208" i="12"/>
  <c r="AD208" i="12"/>
  <c r="AE208" i="12"/>
  <c r="AF208" i="12"/>
  <c r="AG208" i="12"/>
  <c r="AH208" i="12"/>
  <c r="AI208" i="12"/>
  <c r="AJ208" i="12"/>
  <c r="AK208" i="12"/>
  <c r="AL208" i="12"/>
  <c r="AM208" i="12"/>
  <c r="AN208" i="12"/>
  <c r="AO208" i="12"/>
  <c r="AP208" i="12"/>
  <c r="AQ208" i="12"/>
  <c r="AR208" i="12"/>
  <c r="AS208" i="12"/>
  <c r="AT208" i="12"/>
  <c r="AU208" i="12"/>
  <c r="AV208" i="12"/>
  <c r="M209" i="12"/>
  <c r="N209" i="12"/>
  <c r="O209" i="12"/>
  <c r="P209" i="12"/>
  <c r="Q209" i="12"/>
  <c r="R209" i="12"/>
  <c r="S209" i="12"/>
  <c r="T209" i="12"/>
  <c r="U209" i="12"/>
  <c r="V209" i="12"/>
  <c r="W209" i="12"/>
  <c r="X209" i="12"/>
  <c r="Y209" i="12"/>
  <c r="Z209" i="12"/>
  <c r="AA209" i="12"/>
  <c r="AB209" i="12"/>
  <c r="AC209" i="12"/>
  <c r="AD209" i="12"/>
  <c r="AE209" i="12"/>
  <c r="AF209" i="12"/>
  <c r="AG209" i="12"/>
  <c r="AH209" i="12"/>
  <c r="AI209" i="12"/>
  <c r="AJ209" i="12"/>
  <c r="AK209" i="12"/>
  <c r="AL209" i="12"/>
  <c r="AM209" i="12"/>
  <c r="AN209" i="12"/>
  <c r="AO209" i="12"/>
  <c r="AP209" i="12"/>
  <c r="AQ209" i="12"/>
  <c r="AR209" i="12"/>
  <c r="AS209" i="12"/>
  <c r="AT209" i="12"/>
  <c r="AU209" i="12"/>
  <c r="AV209" i="12"/>
  <c r="M210" i="12"/>
  <c r="N210" i="12"/>
  <c r="O210" i="12"/>
  <c r="P210" i="12"/>
  <c r="Q210" i="12"/>
  <c r="R210" i="12"/>
  <c r="S210" i="12"/>
  <c r="T210" i="12"/>
  <c r="U210" i="12"/>
  <c r="V210" i="12"/>
  <c r="W210" i="12"/>
  <c r="X210" i="12"/>
  <c r="Y210" i="12"/>
  <c r="Z210" i="12"/>
  <c r="AA210" i="12"/>
  <c r="AB210" i="12"/>
  <c r="AC210" i="12"/>
  <c r="AD210" i="12"/>
  <c r="AE210" i="12"/>
  <c r="AF210" i="12"/>
  <c r="AG210" i="12"/>
  <c r="AH210" i="12"/>
  <c r="AI210" i="12"/>
  <c r="AJ210" i="12"/>
  <c r="AK210" i="12"/>
  <c r="AL210" i="12"/>
  <c r="AM210" i="12"/>
  <c r="AN210" i="12"/>
  <c r="AO210" i="12"/>
  <c r="AP210" i="12"/>
  <c r="AQ210" i="12"/>
  <c r="AR210" i="12"/>
  <c r="AS210" i="12"/>
  <c r="AT210" i="12"/>
  <c r="AU210" i="12"/>
  <c r="AV210" i="12"/>
  <c r="M211" i="12"/>
  <c r="N211" i="12"/>
  <c r="O211" i="12"/>
  <c r="P211" i="12"/>
  <c r="Q211" i="12"/>
  <c r="R211" i="12"/>
  <c r="S211" i="12"/>
  <c r="T211" i="12"/>
  <c r="U211" i="12"/>
  <c r="V211" i="12"/>
  <c r="W211" i="12"/>
  <c r="X211" i="12"/>
  <c r="Y211" i="12"/>
  <c r="Z211" i="12"/>
  <c r="AA211" i="12"/>
  <c r="AB211" i="12"/>
  <c r="AC211" i="12"/>
  <c r="AD211" i="12"/>
  <c r="AE211" i="12"/>
  <c r="AF211" i="12"/>
  <c r="AG211" i="12"/>
  <c r="AH211" i="12"/>
  <c r="AI211" i="12"/>
  <c r="AJ211" i="12"/>
  <c r="AK211" i="12"/>
  <c r="AL211" i="12"/>
  <c r="AM211" i="12"/>
  <c r="AN211" i="12"/>
  <c r="AO211" i="12"/>
  <c r="AP211" i="12"/>
  <c r="AQ211" i="12"/>
  <c r="AR211" i="12"/>
  <c r="AS211" i="12"/>
  <c r="AT211" i="12"/>
  <c r="AU211" i="12"/>
  <c r="AV211" i="12"/>
  <c r="M212" i="12"/>
  <c r="N212" i="12"/>
  <c r="O212" i="12"/>
  <c r="P212" i="12"/>
  <c r="Q212" i="12"/>
  <c r="R212" i="12"/>
  <c r="S212" i="12"/>
  <c r="T212" i="12"/>
  <c r="U212" i="12"/>
  <c r="V212" i="12"/>
  <c r="W212" i="12"/>
  <c r="X212" i="12"/>
  <c r="Y212" i="12"/>
  <c r="Z212" i="12"/>
  <c r="AA212" i="12"/>
  <c r="AB212" i="12"/>
  <c r="AC212" i="12"/>
  <c r="AD212" i="12"/>
  <c r="AE212" i="12"/>
  <c r="AF212" i="12"/>
  <c r="AG212" i="12"/>
  <c r="AH212" i="12"/>
  <c r="AI212" i="12"/>
  <c r="AJ212" i="12"/>
  <c r="AK212" i="12"/>
  <c r="AL212" i="12"/>
  <c r="AM212" i="12"/>
  <c r="AN212" i="12"/>
  <c r="AO212" i="12"/>
  <c r="AP212" i="12"/>
  <c r="AQ212" i="12"/>
  <c r="AR212" i="12"/>
  <c r="AS212" i="12"/>
  <c r="AT212" i="12"/>
  <c r="AU212" i="12"/>
  <c r="AV212" i="12"/>
  <c r="M213" i="12"/>
  <c r="N213" i="12"/>
  <c r="O213" i="12"/>
  <c r="P213" i="12"/>
  <c r="Q213" i="12"/>
  <c r="R213" i="12"/>
  <c r="S213" i="12"/>
  <c r="T213" i="12"/>
  <c r="U213" i="12"/>
  <c r="V213" i="12"/>
  <c r="W213" i="12"/>
  <c r="X213" i="12"/>
  <c r="Y213" i="12"/>
  <c r="Z213" i="12"/>
  <c r="AA213" i="12"/>
  <c r="AB213" i="12"/>
  <c r="AC213" i="12"/>
  <c r="AD213" i="12"/>
  <c r="AE213" i="12"/>
  <c r="AF213" i="12"/>
  <c r="AG213" i="12"/>
  <c r="AH213" i="12"/>
  <c r="AI213" i="12"/>
  <c r="AJ213" i="12"/>
  <c r="AK213" i="12"/>
  <c r="AL213" i="12"/>
  <c r="AM213" i="12"/>
  <c r="AN213" i="12"/>
  <c r="AO213" i="12"/>
  <c r="AP213" i="12"/>
  <c r="AQ213" i="12"/>
  <c r="AR213" i="12"/>
  <c r="AS213" i="12"/>
  <c r="AT213" i="12"/>
  <c r="AU213" i="12"/>
  <c r="AV213" i="12"/>
  <c r="M214" i="12"/>
  <c r="N214" i="12"/>
  <c r="O214" i="12"/>
  <c r="P214" i="12"/>
  <c r="Q214" i="12"/>
  <c r="R214" i="12"/>
  <c r="S214" i="12"/>
  <c r="T214" i="12"/>
  <c r="U214" i="12"/>
  <c r="V214" i="12"/>
  <c r="W214" i="12"/>
  <c r="X214" i="12"/>
  <c r="Y214" i="12"/>
  <c r="Z214" i="12"/>
  <c r="AA214" i="12"/>
  <c r="AB214" i="12"/>
  <c r="AC214" i="12"/>
  <c r="AD214" i="12"/>
  <c r="AE214" i="12"/>
  <c r="AF214" i="12"/>
  <c r="AG214" i="12"/>
  <c r="AH214" i="12"/>
  <c r="AI214" i="12"/>
  <c r="AJ214" i="12"/>
  <c r="AK214" i="12"/>
  <c r="AL214" i="12"/>
  <c r="AM214" i="12"/>
  <c r="AN214" i="12"/>
  <c r="AO214" i="12"/>
  <c r="AP214" i="12"/>
  <c r="AQ214" i="12"/>
  <c r="AR214" i="12"/>
  <c r="AS214" i="12"/>
  <c r="AT214" i="12"/>
  <c r="AU214" i="12"/>
  <c r="AV214" i="12"/>
  <c r="M215" i="12"/>
  <c r="N215" i="12"/>
  <c r="O215" i="12"/>
  <c r="P215" i="12"/>
  <c r="Q215" i="12"/>
  <c r="R215" i="12"/>
  <c r="S215" i="12"/>
  <c r="T215" i="12"/>
  <c r="U215" i="12"/>
  <c r="V215" i="12"/>
  <c r="W215" i="12"/>
  <c r="X215" i="12"/>
  <c r="Y215" i="12"/>
  <c r="Z215" i="12"/>
  <c r="AA215" i="12"/>
  <c r="AB215" i="12"/>
  <c r="AC215" i="12"/>
  <c r="AD215" i="12"/>
  <c r="AE215" i="12"/>
  <c r="AF215" i="12"/>
  <c r="AG215" i="12"/>
  <c r="AH215" i="12"/>
  <c r="AI215" i="12"/>
  <c r="AJ215" i="12"/>
  <c r="AK215" i="12"/>
  <c r="AL215" i="12"/>
  <c r="AM215" i="12"/>
  <c r="AN215" i="12"/>
  <c r="AO215" i="12"/>
  <c r="AP215" i="12"/>
  <c r="AQ215" i="12"/>
  <c r="AR215" i="12"/>
  <c r="AS215" i="12"/>
  <c r="AT215" i="12"/>
  <c r="AU215" i="12"/>
  <c r="AV215" i="12"/>
  <c r="M216" i="12"/>
  <c r="N216" i="12"/>
  <c r="O216" i="12"/>
  <c r="P216" i="12"/>
  <c r="Q216" i="12"/>
  <c r="R216" i="12"/>
  <c r="S216" i="12"/>
  <c r="T216" i="12"/>
  <c r="U216" i="12"/>
  <c r="V216" i="12"/>
  <c r="W216" i="12"/>
  <c r="X216" i="12"/>
  <c r="Y216" i="12"/>
  <c r="Z216" i="12"/>
  <c r="AA216" i="12"/>
  <c r="AB216" i="12"/>
  <c r="AC216" i="12"/>
  <c r="AD216" i="12"/>
  <c r="AE216" i="12"/>
  <c r="AF216" i="12"/>
  <c r="AG216" i="12"/>
  <c r="AH216" i="12"/>
  <c r="AI216" i="12"/>
  <c r="AJ216" i="12"/>
  <c r="AK216" i="12"/>
  <c r="AL216" i="12"/>
  <c r="AM216" i="12"/>
  <c r="AN216" i="12"/>
  <c r="AO216" i="12"/>
  <c r="AP216" i="12"/>
  <c r="AQ216" i="12"/>
  <c r="AR216" i="12"/>
  <c r="AS216" i="12"/>
  <c r="AT216" i="12"/>
  <c r="AU216" i="12"/>
  <c r="AV216" i="12"/>
  <c r="M217" i="12"/>
  <c r="N217" i="12"/>
  <c r="O217" i="12"/>
  <c r="P217" i="12"/>
  <c r="Q217" i="12"/>
  <c r="R217" i="12"/>
  <c r="S217" i="12"/>
  <c r="T217" i="12"/>
  <c r="U217" i="12"/>
  <c r="V217" i="12"/>
  <c r="W217" i="12"/>
  <c r="X217" i="12"/>
  <c r="Y217" i="12"/>
  <c r="Z217" i="12"/>
  <c r="AA217" i="12"/>
  <c r="AB217" i="12"/>
  <c r="AC217" i="12"/>
  <c r="AD217" i="12"/>
  <c r="AE217" i="12"/>
  <c r="AF217" i="12"/>
  <c r="AG217" i="12"/>
  <c r="AH217" i="12"/>
  <c r="AI217" i="12"/>
  <c r="AJ217" i="12"/>
  <c r="AK217" i="12"/>
  <c r="AL217" i="12"/>
  <c r="AM217" i="12"/>
  <c r="AN217" i="12"/>
  <c r="AO217" i="12"/>
  <c r="AP217" i="12"/>
  <c r="AQ217" i="12"/>
  <c r="AR217" i="12"/>
  <c r="AS217" i="12"/>
  <c r="AT217" i="12"/>
  <c r="AU217" i="12"/>
  <c r="AV217" i="12"/>
  <c r="M218" i="12"/>
  <c r="N218" i="12"/>
  <c r="O218" i="12"/>
  <c r="P218" i="12"/>
  <c r="Q218" i="12"/>
  <c r="R218" i="12"/>
  <c r="S218" i="12"/>
  <c r="T218" i="12"/>
  <c r="U218" i="12"/>
  <c r="V218" i="12"/>
  <c r="W218" i="12"/>
  <c r="X218" i="12"/>
  <c r="Y218" i="12"/>
  <c r="Z218" i="12"/>
  <c r="AA218" i="12"/>
  <c r="AB218" i="12"/>
  <c r="AC218" i="12"/>
  <c r="AD218" i="12"/>
  <c r="AE218" i="12"/>
  <c r="AF218" i="12"/>
  <c r="AG218" i="12"/>
  <c r="AH218" i="12"/>
  <c r="AI218" i="12"/>
  <c r="AJ218" i="12"/>
  <c r="AK218" i="12"/>
  <c r="AL218" i="12"/>
  <c r="AM218" i="12"/>
  <c r="AN218" i="12"/>
  <c r="AO218" i="12"/>
  <c r="AP218" i="12"/>
  <c r="AQ218" i="12"/>
  <c r="AR218" i="12"/>
  <c r="AS218" i="12"/>
  <c r="AT218" i="12"/>
  <c r="AU218" i="12"/>
  <c r="AV218" i="12"/>
  <c r="M219" i="12"/>
  <c r="N219" i="12"/>
  <c r="O219" i="12"/>
  <c r="P219" i="12"/>
  <c r="Q219" i="12"/>
  <c r="R219" i="12"/>
  <c r="S219" i="12"/>
  <c r="T219" i="12"/>
  <c r="U219" i="12"/>
  <c r="V219" i="12"/>
  <c r="W219" i="12"/>
  <c r="X219" i="12"/>
  <c r="Y219" i="12"/>
  <c r="Z219" i="12"/>
  <c r="AA219" i="12"/>
  <c r="AB219" i="12"/>
  <c r="AC219" i="12"/>
  <c r="AD219" i="12"/>
  <c r="AE219" i="12"/>
  <c r="AF219" i="12"/>
  <c r="AG219" i="12"/>
  <c r="AH219" i="12"/>
  <c r="AI219" i="12"/>
  <c r="AJ219" i="12"/>
  <c r="AK219" i="12"/>
  <c r="AL219" i="12"/>
  <c r="AM219" i="12"/>
  <c r="AN219" i="12"/>
  <c r="AO219" i="12"/>
  <c r="AP219" i="12"/>
  <c r="AQ219" i="12"/>
  <c r="AR219" i="12"/>
  <c r="AS219" i="12"/>
  <c r="AT219" i="12"/>
  <c r="AU219" i="12"/>
  <c r="AV219" i="12"/>
  <c r="M220" i="12"/>
  <c r="N220" i="12"/>
  <c r="O220" i="12"/>
  <c r="P220" i="12"/>
  <c r="Q220" i="12"/>
  <c r="R220" i="12"/>
  <c r="S220" i="12"/>
  <c r="T220" i="12"/>
  <c r="U220" i="12"/>
  <c r="V220" i="12"/>
  <c r="W220" i="12"/>
  <c r="X220" i="12"/>
  <c r="Y220" i="12"/>
  <c r="Z220" i="12"/>
  <c r="AA220" i="12"/>
  <c r="AB220" i="12"/>
  <c r="AC220" i="12"/>
  <c r="AD220" i="12"/>
  <c r="AE220" i="12"/>
  <c r="AF220" i="12"/>
  <c r="AG220" i="12"/>
  <c r="AH220" i="12"/>
  <c r="AI220" i="12"/>
  <c r="AJ220" i="12"/>
  <c r="AK220" i="12"/>
  <c r="AL220" i="12"/>
  <c r="AM220" i="12"/>
  <c r="AN220" i="12"/>
  <c r="AO220" i="12"/>
  <c r="AP220" i="12"/>
  <c r="AQ220" i="12"/>
  <c r="AR220" i="12"/>
  <c r="AS220" i="12"/>
  <c r="AT220" i="12"/>
  <c r="AU220" i="12"/>
  <c r="AV220" i="12"/>
  <c r="M221" i="12"/>
  <c r="N221" i="12"/>
  <c r="O221" i="12"/>
  <c r="P221" i="12"/>
  <c r="Q221" i="12"/>
  <c r="R221" i="12"/>
  <c r="S221" i="12"/>
  <c r="T221" i="12"/>
  <c r="U221" i="12"/>
  <c r="V221" i="12"/>
  <c r="W221" i="12"/>
  <c r="X221" i="12"/>
  <c r="Y221" i="12"/>
  <c r="Z221" i="12"/>
  <c r="AA221" i="12"/>
  <c r="AB221" i="12"/>
  <c r="AC221" i="12"/>
  <c r="AD221" i="12"/>
  <c r="AE221" i="12"/>
  <c r="AF221" i="12"/>
  <c r="AG221" i="12"/>
  <c r="AH221" i="12"/>
  <c r="AI221" i="12"/>
  <c r="AJ221" i="12"/>
  <c r="AK221" i="12"/>
  <c r="AL221" i="12"/>
  <c r="AM221" i="12"/>
  <c r="AN221" i="12"/>
  <c r="AO221" i="12"/>
  <c r="AP221" i="12"/>
  <c r="AQ221" i="12"/>
  <c r="AR221" i="12"/>
  <c r="AS221" i="12"/>
  <c r="AT221" i="12"/>
  <c r="AU221" i="12"/>
  <c r="AV221" i="12"/>
  <c r="M222" i="12"/>
  <c r="N222" i="12"/>
  <c r="O222" i="12"/>
  <c r="P222" i="12"/>
  <c r="Q222" i="12"/>
  <c r="R222" i="12"/>
  <c r="S222" i="12"/>
  <c r="T222" i="12"/>
  <c r="U222" i="12"/>
  <c r="V222" i="12"/>
  <c r="W222" i="12"/>
  <c r="X222" i="12"/>
  <c r="Y222" i="12"/>
  <c r="Z222" i="12"/>
  <c r="AA222" i="12"/>
  <c r="AB222" i="12"/>
  <c r="AC222" i="12"/>
  <c r="AD222" i="12"/>
  <c r="AE222" i="12"/>
  <c r="AF222" i="12"/>
  <c r="AG222" i="12"/>
  <c r="AH222" i="12"/>
  <c r="AI222" i="12"/>
  <c r="AJ222" i="12"/>
  <c r="AK222" i="12"/>
  <c r="AL222" i="12"/>
  <c r="AM222" i="12"/>
  <c r="AN222" i="12"/>
  <c r="AO222" i="12"/>
  <c r="AP222" i="12"/>
  <c r="AQ222" i="12"/>
  <c r="AR222" i="12"/>
  <c r="AS222" i="12"/>
  <c r="AT222" i="12"/>
  <c r="AU222" i="12"/>
  <c r="AV222" i="12"/>
  <c r="M223" i="12"/>
  <c r="N223" i="12"/>
  <c r="O223" i="12"/>
  <c r="P223" i="12"/>
  <c r="Q223" i="12"/>
  <c r="R223" i="12"/>
  <c r="S223" i="12"/>
  <c r="T223" i="12"/>
  <c r="U223" i="12"/>
  <c r="V223" i="12"/>
  <c r="W223" i="12"/>
  <c r="X223" i="12"/>
  <c r="Y223" i="12"/>
  <c r="Z223" i="12"/>
  <c r="AA223" i="12"/>
  <c r="AB223" i="12"/>
  <c r="AC223" i="12"/>
  <c r="AD223" i="12"/>
  <c r="AE223" i="12"/>
  <c r="AF223" i="12"/>
  <c r="AG223" i="12"/>
  <c r="AH223" i="12"/>
  <c r="AI223" i="12"/>
  <c r="AJ223" i="12"/>
  <c r="AK223" i="12"/>
  <c r="AL223" i="12"/>
  <c r="AM223" i="12"/>
  <c r="AN223" i="12"/>
  <c r="AO223" i="12"/>
  <c r="AP223" i="12"/>
  <c r="AQ223" i="12"/>
  <c r="AR223" i="12"/>
  <c r="AS223" i="12"/>
  <c r="AT223" i="12"/>
  <c r="AU223" i="12"/>
  <c r="AV223" i="12"/>
  <c r="M224" i="12"/>
  <c r="N224" i="12"/>
  <c r="O224" i="12"/>
  <c r="P224" i="12"/>
  <c r="Q224" i="12"/>
  <c r="R224" i="12"/>
  <c r="S224" i="12"/>
  <c r="T224" i="12"/>
  <c r="U224" i="12"/>
  <c r="V224" i="12"/>
  <c r="W224" i="12"/>
  <c r="X224" i="12"/>
  <c r="Y224" i="12"/>
  <c r="Z224" i="12"/>
  <c r="AA224" i="12"/>
  <c r="AB224" i="12"/>
  <c r="AC224" i="12"/>
  <c r="AD224" i="12"/>
  <c r="AE224" i="12"/>
  <c r="AF224" i="12"/>
  <c r="AG224" i="12"/>
  <c r="AH224" i="12"/>
  <c r="AI224" i="12"/>
  <c r="AJ224" i="12"/>
  <c r="AK224" i="12"/>
  <c r="AL224" i="12"/>
  <c r="AM224" i="12"/>
  <c r="AN224" i="12"/>
  <c r="AO224" i="12"/>
  <c r="AP224" i="12"/>
  <c r="AQ224" i="12"/>
  <c r="AR224" i="12"/>
  <c r="AS224" i="12"/>
  <c r="AT224" i="12"/>
  <c r="AU224" i="12"/>
  <c r="AV224" i="12"/>
  <c r="M225" i="12"/>
  <c r="N225" i="12"/>
  <c r="O225" i="12"/>
  <c r="P225" i="12"/>
  <c r="Q225" i="12"/>
  <c r="R225" i="12"/>
  <c r="S225" i="12"/>
  <c r="T225" i="12"/>
  <c r="U225" i="12"/>
  <c r="V225" i="12"/>
  <c r="W225" i="12"/>
  <c r="X225" i="12"/>
  <c r="Y225" i="12"/>
  <c r="Z225" i="12"/>
  <c r="AA225" i="12"/>
  <c r="AB225" i="12"/>
  <c r="AC225" i="12"/>
  <c r="AD225" i="12"/>
  <c r="AE225" i="12"/>
  <c r="AF225" i="12"/>
  <c r="AG225" i="12"/>
  <c r="AH225" i="12"/>
  <c r="AI225" i="12"/>
  <c r="AJ225" i="12"/>
  <c r="AK225" i="12"/>
  <c r="AL225" i="12"/>
  <c r="AM225" i="12"/>
  <c r="AN225" i="12"/>
  <c r="AO225" i="12"/>
  <c r="AP225" i="12"/>
  <c r="AQ225" i="12"/>
  <c r="AR225" i="12"/>
  <c r="AS225" i="12"/>
  <c r="AT225" i="12"/>
  <c r="AU225" i="12"/>
  <c r="AV225" i="12"/>
  <c r="M226" i="12"/>
  <c r="N226" i="12"/>
  <c r="O226" i="12"/>
  <c r="P226" i="12"/>
  <c r="Q226" i="12"/>
  <c r="R226" i="12"/>
  <c r="S226" i="12"/>
  <c r="T226" i="12"/>
  <c r="U226" i="12"/>
  <c r="V226" i="12"/>
  <c r="W226" i="12"/>
  <c r="X226" i="12"/>
  <c r="Y226" i="12"/>
  <c r="Z226" i="12"/>
  <c r="AA226" i="12"/>
  <c r="AB226" i="12"/>
  <c r="AC226" i="12"/>
  <c r="AD226" i="12"/>
  <c r="AE226" i="12"/>
  <c r="AF226" i="12"/>
  <c r="AG226" i="12"/>
  <c r="AH226" i="12"/>
  <c r="AI226" i="12"/>
  <c r="AJ226" i="12"/>
  <c r="AK226" i="12"/>
  <c r="AL226" i="12"/>
  <c r="AM226" i="12"/>
  <c r="AN226" i="12"/>
  <c r="AO226" i="12"/>
  <c r="AP226" i="12"/>
  <c r="AQ226" i="12"/>
  <c r="AR226" i="12"/>
  <c r="AS226" i="12"/>
  <c r="AT226" i="12"/>
  <c r="AU226" i="12"/>
  <c r="AV226" i="12"/>
  <c r="M227" i="12"/>
  <c r="N227" i="12"/>
  <c r="O227" i="12"/>
  <c r="P227" i="12"/>
  <c r="Q227" i="12"/>
  <c r="R227" i="12"/>
  <c r="S227" i="12"/>
  <c r="T227" i="12"/>
  <c r="U227" i="12"/>
  <c r="V227" i="12"/>
  <c r="W227" i="12"/>
  <c r="X227" i="12"/>
  <c r="Y227" i="12"/>
  <c r="Z227" i="12"/>
  <c r="AA227" i="12"/>
  <c r="AB227" i="12"/>
  <c r="AC227" i="12"/>
  <c r="AD227" i="12"/>
  <c r="AE227" i="12"/>
  <c r="AF227" i="12"/>
  <c r="AG227" i="12"/>
  <c r="AH227" i="12"/>
  <c r="AI227" i="12"/>
  <c r="AJ227" i="12"/>
  <c r="AK227" i="12"/>
  <c r="AL227" i="12"/>
  <c r="AM227" i="12"/>
  <c r="AN227" i="12"/>
  <c r="AO227" i="12"/>
  <c r="AP227" i="12"/>
  <c r="AQ227" i="12"/>
  <c r="AR227" i="12"/>
  <c r="AS227" i="12"/>
  <c r="AT227" i="12"/>
  <c r="AU227" i="12"/>
  <c r="AV227" i="12"/>
  <c r="M228" i="12"/>
  <c r="N228" i="12"/>
  <c r="O228" i="12"/>
  <c r="P228" i="12"/>
  <c r="Q228" i="12"/>
  <c r="R228" i="12"/>
  <c r="S228" i="12"/>
  <c r="T228" i="12"/>
  <c r="U228" i="12"/>
  <c r="V228" i="12"/>
  <c r="W228" i="12"/>
  <c r="X228" i="12"/>
  <c r="Y228" i="12"/>
  <c r="Z228" i="12"/>
  <c r="AA228" i="12"/>
  <c r="AB228" i="12"/>
  <c r="AC228" i="12"/>
  <c r="AD228" i="12"/>
  <c r="AE228" i="12"/>
  <c r="AF228" i="12"/>
  <c r="AG228" i="12"/>
  <c r="AH228" i="12"/>
  <c r="AI228" i="12"/>
  <c r="AJ228" i="12"/>
  <c r="AK228" i="12"/>
  <c r="AL228" i="12"/>
  <c r="AM228" i="12"/>
  <c r="AN228" i="12"/>
  <c r="AO228" i="12"/>
  <c r="AP228" i="12"/>
  <c r="AQ228" i="12"/>
  <c r="AR228" i="12"/>
  <c r="AS228" i="12"/>
  <c r="AT228" i="12"/>
  <c r="AU228" i="12"/>
  <c r="AV228" i="12"/>
  <c r="M229" i="12"/>
  <c r="N229" i="12"/>
  <c r="O229" i="12"/>
  <c r="P229" i="12"/>
  <c r="Q229" i="12"/>
  <c r="R229" i="12"/>
  <c r="S229" i="12"/>
  <c r="T229" i="12"/>
  <c r="U229" i="12"/>
  <c r="V229" i="12"/>
  <c r="W229" i="12"/>
  <c r="X229" i="12"/>
  <c r="Y229" i="12"/>
  <c r="Z229" i="12"/>
  <c r="AA229" i="12"/>
  <c r="AB229" i="12"/>
  <c r="AC229" i="12"/>
  <c r="AD229" i="12"/>
  <c r="AE229" i="12"/>
  <c r="AF229" i="12"/>
  <c r="AG229" i="12"/>
  <c r="AH229" i="12"/>
  <c r="AI229" i="12"/>
  <c r="AJ229" i="12"/>
  <c r="AK229" i="12"/>
  <c r="AL229" i="12"/>
  <c r="AM229" i="12"/>
  <c r="AN229" i="12"/>
  <c r="AO229" i="12"/>
  <c r="AP229" i="12"/>
  <c r="AQ229" i="12"/>
  <c r="AR229" i="12"/>
  <c r="AS229" i="12"/>
  <c r="AT229" i="12"/>
  <c r="AU229" i="12"/>
  <c r="AV229" i="12"/>
  <c r="M230" i="12"/>
  <c r="N230" i="12"/>
  <c r="O230" i="12"/>
  <c r="P230" i="12"/>
  <c r="Q230" i="12"/>
  <c r="R230" i="12"/>
  <c r="S230" i="12"/>
  <c r="T230" i="12"/>
  <c r="U230" i="12"/>
  <c r="V230" i="12"/>
  <c r="W230" i="12"/>
  <c r="X230" i="12"/>
  <c r="Y230" i="12"/>
  <c r="Z230" i="12"/>
  <c r="AA230" i="12"/>
  <c r="AB230" i="12"/>
  <c r="AC230" i="12"/>
  <c r="AD230" i="12"/>
  <c r="AE230" i="12"/>
  <c r="AF230" i="12"/>
  <c r="AG230" i="12"/>
  <c r="AH230" i="12"/>
  <c r="AI230" i="12"/>
  <c r="AJ230" i="12"/>
  <c r="AK230" i="12"/>
  <c r="AL230" i="12"/>
  <c r="AM230" i="12"/>
  <c r="AN230" i="12"/>
  <c r="AO230" i="12"/>
  <c r="AP230" i="12"/>
  <c r="AQ230" i="12"/>
  <c r="AR230" i="12"/>
  <c r="AS230" i="12"/>
  <c r="AT230" i="12"/>
  <c r="AU230" i="12"/>
  <c r="AV230" i="12"/>
  <c r="M231" i="12"/>
  <c r="N231" i="12"/>
  <c r="O231" i="12"/>
  <c r="P231" i="12"/>
  <c r="Q231" i="12"/>
  <c r="R231" i="12"/>
  <c r="S231" i="12"/>
  <c r="T231" i="12"/>
  <c r="U231" i="12"/>
  <c r="V231" i="12"/>
  <c r="W231" i="12"/>
  <c r="X231" i="12"/>
  <c r="Y231" i="12"/>
  <c r="Z231" i="12"/>
  <c r="AA231" i="12"/>
  <c r="AB231" i="12"/>
  <c r="AC231" i="12"/>
  <c r="AD231" i="12"/>
  <c r="AE231" i="12"/>
  <c r="AF231" i="12"/>
  <c r="AG231" i="12"/>
  <c r="AH231" i="12"/>
  <c r="AI231" i="12"/>
  <c r="AJ231" i="12"/>
  <c r="AK231" i="12"/>
  <c r="AL231" i="12"/>
  <c r="AM231" i="12"/>
  <c r="AN231" i="12"/>
  <c r="AO231" i="12"/>
  <c r="AP231" i="12"/>
  <c r="AQ231" i="12"/>
  <c r="AR231" i="12"/>
  <c r="AS231" i="12"/>
  <c r="AT231" i="12"/>
  <c r="AU231" i="12"/>
  <c r="AV231" i="12"/>
  <c r="M232" i="12"/>
  <c r="N232" i="12"/>
  <c r="O232" i="12"/>
  <c r="P232" i="12"/>
  <c r="Q232" i="12"/>
  <c r="R232" i="12"/>
  <c r="S232" i="12"/>
  <c r="T232" i="12"/>
  <c r="U232" i="12"/>
  <c r="V232" i="12"/>
  <c r="W232" i="12"/>
  <c r="X232" i="12"/>
  <c r="Y232" i="12"/>
  <c r="Z232" i="12"/>
  <c r="AA232" i="12"/>
  <c r="AB232" i="12"/>
  <c r="AC232" i="12"/>
  <c r="AD232" i="12"/>
  <c r="AE232" i="12"/>
  <c r="AF232" i="12"/>
  <c r="AG232" i="12"/>
  <c r="AH232" i="12"/>
  <c r="AI232" i="12"/>
  <c r="AJ232" i="12"/>
  <c r="AK232" i="12"/>
  <c r="AL232" i="12"/>
  <c r="AM232" i="12"/>
  <c r="AN232" i="12"/>
  <c r="AO232" i="12"/>
  <c r="AP232" i="12"/>
  <c r="AQ232" i="12"/>
  <c r="AR232" i="12"/>
  <c r="AS232" i="12"/>
  <c r="AT232" i="12"/>
  <c r="AU232" i="12"/>
  <c r="AV232" i="12"/>
  <c r="M233" i="12"/>
  <c r="N233" i="12"/>
  <c r="O233" i="12"/>
  <c r="P233" i="12"/>
  <c r="Q233" i="12"/>
  <c r="R233" i="12"/>
  <c r="S233" i="12"/>
  <c r="T233" i="12"/>
  <c r="U233" i="12"/>
  <c r="V233" i="12"/>
  <c r="W233" i="12"/>
  <c r="X233" i="12"/>
  <c r="Y233" i="12"/>
  <c r="Z233" i="12"/>
  <c r="AA233" i="12"/>
  <c r="AB233" i="12"/>
  <c r="AC233" i="12"/>
  <c r="AD233" i="12"/>
  <c r="AE233" i="12"/>
  <c r="AF233" i="12"/>
  <c r="AG233" i="12"/>
  <c r="AH233" i="12"/>
  <c r="AI233" i="12"/>
  <c r="AJ233" i="12"/>
  <c r="AK233" i="12"/>
  <c r="AL233" i="12"/>
  <c r="AM233" i="12"/>
  <c r="AN233" i="12"/>
  <c r="AO233" i="12"/>
  <c r="AP233" i="12"/>
  <c r="AQ233" i="12"/>
  <c r="AR233" i="12"/>
  <c r="AS233" i="12"/>
  <c r="AT233" i="12"/>
  <c r="AU233" i="12"/>
  <c r="AV233" i="12"/>
  <c r="M234" i="12"/>
  <c r="N234" i="12"/>
  <c r="O234" i="12"/>
  <c r="P234" i="12"/>
  <c r="Q234" i="12"/>
  <c r="R234" i="12"/>
  <c r="S234" i="12"/>
  <c r="T234" i="12"/>
  <c r="U234" i="12"/>
  <c r="V234" i="12"/>
  <c r="W234" i="12"/>
  <c r="X234" i="12"/>
  <c r="Y234" i="12"/>
  <c r="Z234" i="12"/>
  <c r="AA234" i="12"/>
  <c r="AB234" i="12"/>
  <c r="AC234" i="12"/>
  <c r="AD234" i="12"/>
  <c r="AE234" i="12"/>
  <c r="AF234" i="12"/>
  <c r="AG234" i="12"/>
  <c r="AH234" i="12"/>
  <c r="AI234" i="12"/>
  <c r="AJ234" i="12"/>
  <c r="AK234" i="12"/>
  <c r="AL234" i="12"/>
  <c r="AM234" i="12"/>
  <c r="AN234" i="12"/>
  <c r="AO234" i="12"/>
  <c r="AP234" i="12"/>
  <c r="AQ234" i="12"/>
  <c r="AR234" i="12"/>
  <c r="AS234" i="12"/>
  <c r="AT234" i="12"/>
  <c r="AU234" i="12"/>
  <c r="AV234" i="12"/>
  <c r="M235" i="12"/>
  <c r="N235" i="12"/>
  <c r="O235" i="12"/>
  <c r="P235" i="12"/>
  <c r="Q235" i="12"/>
  <c r="R235" i="12"/>
  <c r="S235" i="12"/>
  <c r="T235" i="12"/>
  <c r="U235" i="12"/>
  <c r="V235" i="12"/>
  <c r="W235" i="12"/>
  <c r="X235" i="12"/>
  <c r="Y235" i="12"/>
  <c r="Z235" i="12"/>
  <c r="AA235" i="12"/>
  <c r="AB235" i="12"/>
  <c r="AC235" i="12"/>
  <c r="AD235" i="12"/>
  <c r="AE235" i="12"/>
  <c r="AF235" i="12"/>
  <c r="AG235" i="12"/>
  <c r="AH235" i="12"/>
  <c r="AI235" i="12"/>
  <c r="AJ235" i="12"/>
  <c r="AK235" i="12"/>
  <c r="AL235" i="12"/>
  <c r="AM235" i="12"/>
  <c r="AN235" i="12"/>
  <c r="AO235" i="12"/>
  <c r="AP235" i="12"/>
  <c r="AQ235" i="12"/>
  <c r="AR235" i="12"/>
  <c r="AS235" i="12"/>
  <c r="AT235" i="12"/>
  <c r="AU235" i="12"/>
  <c r="AV235" i="12"/>
  <c r="M236" i="12"/>
  <c r="N236" i="12"/>
  <c r="O236" i="12"/>
  <c r="P236" i="12"/>
  <c r="Q236" i="12"/>
  <c r="R236" i="12"/>
  <c r="S236" i="12"/>
  <c r="T236" i="12"/>
  <c r="U236" i="12"/>
  <c r="V236" i="12"/>
  <c r="W236" i="12"/>
  <c r="X236" i="12"/>
  <c r="Y236" i="12"/>
  <c r="Z236" i="12"/>
  <c r="AA236" i="12"/>
  <c r="AB236" i="12"/>
  <c r="AC236" i="12"/>
  <c r="AD236" i="12"/>
  <c r="AE236" i="12"/>
  <c r="AF236" i="12"/>
  <c r="AG236" i="12"/>
  <c r="AH236" i="12"/>
  <c r="AI236" i="12"/>
  <c r="AJ236" i="12"/>
  <c r="AK236" i="12"/>
  <c r="AL236" i="12"/>
  <c r="AM236" i="12"/>
  <c r="AN236" i="12"/>
  <c r="AO236" i="12"/>
  <c r="AP236" i="12"/>
  <c r="AQ236" i="12"/>
  <c r="AR236" i="12"/>
  <c r="AS236" i="12"/>
  <c r="AT236" i="12"/>
  <c r="AU236" i="12"/>
  <c r="AV236" i="12"/>
  <c r="M237" i="12"/>
  <c r="N237" i="12"/>
  <c r="O237" i="12"/>
  <c r="P237" i="12"/>
  <c r="Q237" i="12"/>
  <c r="R237" i="12"/>
  <c r="S237" i="12"/>
  <c r="T237" i="12"/>
  <c r="U237" i="12"/>
  <c r="V237" i="12"/>
  <c r="W237" i="12"/>
  <c r="X237" i="12"/>
  <c r="Y237" i="12"/>
  <c r="Z237" i="12"/>
  <c r="AA237" i="12"/>
  <c r="AB237" i="12"/>
  <c r="AC237" i="12"/>
  <c r="AD237" i="12"/>
  <c r="AE237" i="12"/>
  <c r="AF237" i="12"/>
  <c r="AG237" i="12"/>
  <c r="AH237" i="12"/>
  <c r="AI237" i="12"/>
  <c r="AJ237" i="12"/>
  <c r="AK237" i="12"/>
  <c r="AL237" i="12"/>
  <c r="AM237" i="12"/>
  <c r="AN237" i="12"/>
  <c r="AO237" i="12"/>
  <c r="AP237" i="12"/>
  <c r="AQ237" i="12"/>
  <c r="AR237" i="12"/>
  <c r="AS237" i="12"/>
  <c r="AT237" i="12"/>
  <c r="AU237" i="12"/>
  <c r="AV237" i="12"/>
  <c r="M238" i="12"/>
  <c r="N238" i="12"/>
  <c r="O238" i="12"/>
  <c r="P238" i="12"/>
  <c r="Q238" i="12"/>
  <c r="R238" i="12"/>
  <c r="S238" i="12"/>
  <c r="T238" i="12"/>
  <c r="U238" i="12"/>
  <c r="V238" i="12"/>
  <c r="W238" i="12"/>
  <c r="X238" i="12"/>
  <c r="Y238" i="12"/>
  <c r="Z238" i="12"/>
  <c r="AA238" i="12"/>
  <c r="AB238" i="12"/>
  <c r="AC238" i="12"/>
  <c r="AD238" i="12"/>
  <c r="AE238" i="12"/>
  <c r="AF238" i="12"/>
  <c r="AG238" i="12"/>
  <c r="AH238" i="12"/>
  <c r="AI238" i="12"/>
  <c r="AJ238" i="12"/>
  <c r="AK238" i="12"/>
  <c r="AL238" i="12"/>
  <c r="AM238" i="12"/>
  <c r="AN238" i="12"/>
  <c r="AO238" i="12"/>
  <c r="AP238" i="12"/>
  <c r="AQ238" i="12"/>
  <c r="AR238" i="12"/>
  <c r="AS238" i="12"/>
  <c r="AT238" i="12"/>
  <c r="AU238" i="12"/>
  <c r="AV238" i="12"/>
  <c r="M239" i="12"/>
  <c r="N239" i="12"/>
  <c r="O239" i="12"/>
  <c r="P239" i="12"/>
  <c r="Q239" i="12"/>
  <c r="R239" i="12"/>
  <c r="S239" i="12"/>
  <c r="T239" i="12"/>
  <c r="U239" i="12"/>
  <c r="V239" i="12"/>
  <c r="W239" i="12"/>
  <c r="X239" i="12"/>
  <c r="Y239" i="12"/>
  <c r="Z239" i="12"/>
  <c r="AA239" i="12"/>
  <c r="AB239" i="12"/>
  <c r="AC239" i="12"/>
  <c r="AD239" i="12"/>
  <c r="AE239" i="12"/>
  <c r="AF239" i="12"/>
  <c r="AG239" i="12"/>
  <c r="AH239" i="12"/>
  <c r="AI239" i="12"/>
  <c r="AJ239" i="12"/>
  <c r="AK239" i="12"/>
  <c r="AL239" i="12"/>
  <c r="AM239" i="12"/>
  <c r="AN239" i="12"/>
  <c r="AO239" i="12"/>
  <c r="AP239" i="12"/>
  <c r="AQ239" i="12"/>
  <c r="AR239" i="12"/>
  <c r="AS239" i="12"/>
  <c r="AT239" i="12"/>
  <c r="AU239" i="12"/>
  <c r="AV239" i="12"/>
  <c r="M240" i="12"/>
  <c r="N240" i="12"/>
  <c r="O240" i="12"/>
  <c r="P240" i="12"/>
  <c r="Q240" i="12"/>
  <c r="R240" i="12"/>
  <c r="S240" i="12"/>
  <c r="T240" i="12"/>
  <c r="U240" i="12"/>
  <c r="V240" i="12"/>
  <c r="W240" i="12"/>
  <c r="X240" i="12"/>
  <c r="Y240" i="12"/>
  <c r="Z240" i="12"/>
  <c r="AA240" i="12"/>
  <c r="AB240" i="12"/>
  <c r="AC240" i="12"/>
  <c r="AD240" i="12"/>
  <c r="AE240" i="12"/>
  <c r="AF240" i="12"/>
  <c r="AG240" i="12"/>
  <c r="AH240" i="12"/>
  <c r="AI240" i="12"/>
  <c r="AJ240" i="12"/>
  <c r="AK240" i="12"/>
  <c r="AL240" i="12"/>
  <c r="AM240" i="12"/>
  <c r="AN240" i="12"/>
  <c r="AO240" i="12"/>
  <c r="AP240" i="12"/>
  <c r="AQ240" i="12"/>
  <c r="AR240" i="12"/>
  <c r="AS240" i="12"/>
  <c r="AT240" i="12"/>
  <c r="AU240" i="12"/>
  <c r="AV240" i="12"/>
  <c r="M241" i="12"/>
  <c r="N241" i="12"/>
  <c r="O241" i="12"/>
  <c r="P241" i="12"/>
  <c r="Q241" i="12"/>
  <c r="R241" i="12"/>
  <c r="S241" i="12"/>
  <c r="T241" i="12"/>
  <c r="U241" i="12"/>
  <c r="V241" i="12"/>
  <c r="W241" i="12"/>
  <c r="X241" i="12"/>
  <c r="Y241" i="12"/>
  <c r="Z241" i="12"/>
  <c r="AA241" i="12"/>
  <c r="AB241" i="12"/>
  <c r="AC241" i="12"/>
  <c r="AD241" i="12"/>
  <c r="AE241" i="12"/>
  <c r="AF241" i="12"/>
  <c r="AG241" i="12"/>
  <c r="AH241" i="12"/>
  <c r="AI241" i="12"/>
  <c r="AJ241" i="12"/>
  <c r="AK241" i="12"/>
  <c r="AL241" i="12"/>
  <c r="AM241" i="12"/>
  <c r="AN241" i="12"/>
  <c r="AO241" i="12"/>
  <c r="AP241" i="12"/>
  <c r="AQ241" i="12"/>
  <c r="AR241" i="12"/>
  <c r="AS241" i="12"/>
  <c r="AT241" i="12"/>
  <c r="AU241" i="12"/>
  <c r="AV241" i="12"/>
  <c r="M242" i="12"/>
  <c r="N242" i="12"/>
  <c r="O242" i="12"/>
  <c r="P242" i="12"/>
  <c r="Q242" i="12"/>
  <c r="R242" i="12"/>
  <c r="S242" i="12"/>
  <c r="T242" i="12"/>
  <c r="U242" i="12"/>
  <c r="V242" i="12"/>
  <c r="W242" i="12"/>
  <c r="X242" i="12"/>
  <c r="Y242" i="12"/>
  <c r="Z242" i="12"/>
  <c r="AA242" i="12"/>
  <c r="AB242" i="12"/>
  <c r="AC242" i="12"/>
  <c r="AD242" i="12"/>
  <c r="AE242" i="12"/>
  <c r="AF242" i="12"/>
  <c r="AG242" i="12"/>
  <c r="AH242" i="12"/>
  <c r="AI242" i="12"/>
  <c r="AJ242" i="12"/>
  <c r="AK242" i="12"/>
  <c r="AL242" i="12"/>
  <c r="AM242" i="12"/>
  <c r="AN242" i="12"/>
  <c r="AO242" i="12"/>
  <c r="AP242" i="12"/>
  <c r="AQ242" i="12"/>
  <c r="AR242" i="12"/>
  <c r="AS242" i="12"/>
  <c r="AT242" i="12"/>
  <c r="AU242" i="12"/>
  <c r="AV242" i="12"/>
  <c r="M243" i="12"/>
  <c r="N243" i="12"/>
  <c r="O243" i="12"/>
  <c r="P243" i="12"/>
  <c r="Q243" i="12"/>
  <c r="R243" i="12"/>
  <c r="S243" i="12"/>
  <c r="T243" i="12"/>
  <c r="U243" i="12"/>
  <c r="V243" i="12"/>
  <c r="W243" i="12"/>
  <c r="X243" i="12"/>
  <c r="Y243" i="12"/>
  <c r="Z243" i="12"/>
  <c r="AA243" i="12"/>
  <c r="AB243" i="12"/>
  <c r="AC243" i="12"/>
  <c r="AD243" i="12"/>
  <c r="AE243" i="12"/>
  <c r="AF243" i="12"/>
  <c r="AG243" i="12"/>
  <c r="AH243" i="12"/>
  <c r="AI243" i="12"/>
  <c r="AJ243" i="12"/>
  <c r="AK243" i="12"/>
  <c r="AL243" i="12"/>
  <c r="AM243" i="12"/>
  <c r="AN243" i="12"/>
  <c r="AO243" i="12"/>
  <c r="AP243" i="12"/>
  <c r="AQ243" i="12"/>
  <c r="AR243" i="12"/>
  <c r="AS243" i="12"/>
  <c r="AT243" i="12"/>
  <c r="AU243" i="12"/>
  <c r="AV243" i="12"/>
  <c r="M244" i="12"/>
  <c r="N244" i="12"/>
  <c r="O244" i="12"/>
  <c r="P244" i="12"/>
  <c r="Q244" i="12"/>
  <c r="R244" i="12"/>
  <c r="S244" i="12"/>
  <c r="T244" i="12"/>
  <c r="U244" i="12"/>
  <c r="V244" i="12"/>
  <c r="W244" i="12"/>
  <c r="X244" i="12"/>
  <c r="Y244" i="12"/>
  <c r="Z244" i="12"/>
  <c r="AA244" i="12"/>
  <c r="AB244" i="12"/>
  <c r="AC244" i="12"/>
  <c r="AD244" i="12"/>
  <c r="AE244" i="12"/>
  <c r="AF244" i="12"/>
  <c r="AG244" i="12"/>
  <c r="AH244" i="12"/>
  <c r="AI244" i="12"/>
  <c r="AJ244" i="12"/>
  <c r="AK244" i="12"/>
  <c r="AL244" i="12"/>
  <c r="AM244" i="12"/>
  <c r="AN244" i="12"/>
  <c r="AO244" i="12"/>
  <c r="AP244" i="12"/>
  <c r="AQ244" i="12"/>
  <c r="AR244" i="12"/>
  <c r="AS244" i="12"/>
  <c r="AT244" i="12"/>
  <c r="AU244" i="12"/>
  <c r="AV244" i="12"/>
  <c r="M245" i="12"/>
  <c r="N245" i="12"/>
  <c r="O245" i="12"/>
  <c r="P245" i="12"/>
  <c r="Q245" i="12"/>
  <c r="R245" i="12"/>
  <c r="S245" i="12"/>
  <c r="T245" i="12"/>
  <c r="U245" i="12"/>
  <c r="V245" i="12"/>
  <c r="W245" i="12"/>
  <c r="X245" i="12"/>
  <c r="Y245" i="12"/>
  <c r="Z245" i="12"/>
  <c r="AA245" i="12"/>
  <c r="AB245" i="12"/>
  <c r="AC245" i="12"/>
  <c r="AD245" i="12"/>
  <c r="AE245" i="12"/>
  <c r="AF245" i="12"/>
  <c r="AG245" i="12"/>
  <c r="AH245" i="12"/>
  <c r="AI245" i="12"/>
  <c r="AJ245" i="12"/>
  <c r="AK245" i="12"/>
  <c r="AL245" i="12"/>
  <c r="AM245" i="12"/>
  <c r="AN245" i="12"/>
  <c r="AO245" i="12"/>
  <c r="AP245" i="12"/>
  <c r="AQ245" i="12"/>
  <c r="AR245" i="12"/>
  <c r="AS245" i="12"/>
  <c r="AT245" i="12"/>
  <c r="AU245" i="12"/>
  <c r="AV245" i="12"/>
  <c r="M246" i="12"/>
  <c r="N246" i="12"/>
  <c r="O246" i="12"/>
  <c r="P246" i="12"/>
  <c r="Q246" i="12"/>
  <c r="R246" i="12"/>
  <c r="S246" i="12"/>
  <c r="T246" i="12"/>
  <c r="U246" i="12"/>
  <c r="V246" i="12"/>
  <c r="W246" i="12"/>
  <c r="X246" i="12"/>
  <c r="Y246" i="12"/>
  <c r="Z246" i="12"/>
  <c r="AA246" i="12"/>
  <c r="AB246" i="12"/>
  <c r="AC246" i="12"/>
  <c r="AD246" i="12"/>
  <c r="AE246" i="12"/>
  <c r="AF246" i="12"/>
  <c r="AG246" i="12"/>
  <c r="AH246" i="12"/>
  <c r="AI246" i="12"/>
  <c r="AJ246" i="12"/>
  <c r="AK246" i="12"/>
  <c r="AL246" i="12"/>
  <c r="AM246" i="12"/>
  <c r="AN246" i="12"/>
  <c r="AO246" i="12"/>
  <c r="AP246" i="12"/>
  <c r="AQ246" i="12"/>
  <c r="AR246" i="12"/>
  <c r="AS246" i="12"/>
  <c r="AT246" i="12"/>
  <c r="AU246" i="12"/>
  <c r="AV246" i="12"/>
  <c r="M247" i="12"/>
  <c r="N247" i="12"/>
  <c r="O247" i="12"/>
  <c r="P247" i="12"/>
  <c r="Q247" i="12"/>
  <c r="R247" i="12"/>
  <c r="S247" i="12"/>
  <c r="T247" i="12"/>
  <c r="U247" i="12"/>
  <c r="V247" i="12"/>
  <c r="W247" i="12"/>
  <c r="X247" i="12"/>
  <c r="Y247" i="12"/>
  <c r="Z247" i="12"/>
  <c r="AA247" i="12"/>
  <c r="AB247" i="12"/>
  <c r="AC247" i="12"/>
  <c r="AD247" i="12"/>
  <c r="AE247" i="12"/>
  <c r="AF247" i="12"/>
  <c r="AG247" i="12"/>
  <c r="AH247" i="12"/>
  <c r="AI247" i="12"/>
  <c r="AJ247" i="12"/>
  <c r="AK247" i="12"/>
  <c r="AL247" i="12"/>
  <c r="AM247" i="12"/>
  <c r="AN247" i="12"/>
  <c r="AO247" i="12"/>
  <c r="AP247" i="12"/>
  <c r="AQ247" i="12"/>
  <c r="AR247" i="12"/>
  <c r="AS247" i="12"/>
  <c r="AT247" i="12"/>
  <c r="AU247" i="12"/>
  <c r="AV247" i="12"/>
  <c r="M248" i="12"/>
  <c r="N248" i="12"/>
  <c r="O248" i="12"/>
  <c r="P248" i="12"/>
  <c r="Q248" i="12"/>
  <c r="R248" i="12"/>
  <c r="S248" i="12"/>
  <c r="T248" i="12"/>
  <c r="U248" i="12"/>
  <c r="V248" i="12"/>
  <c r="W248" i="12"/>
  <c r="X248" i="12"/>
  <c r="Y248" i="12"/>
  <c r="Z248" i="12"/>
  <c r="AA248" i="12"/>
  <c r="AB248" i="12"/>
  <c r="AC248" i="12"/>
  <c r="AD248" i="12"/>
  <c r="AE248" i="12"/>
  <c r="AF248" i="12"/>
  <c r="AG248" i="12"/>
  <c r="AH248" i="12"/>
  <c r="AI248" i="12"/>
  <c r="AJ248" i="12"/>
  <c r="AK248" i="12"/>
  <c r="AL248" i="12"/>
  <c r="AM248" i="12"/>
  <c r="AN248" i="12"/>
  <c r="AO248" i="12"/>
  <c r="AP248" i="12"/>
  <c r="AQ248" i="12"/>
  <c r="AR248" i="12"/>
  <c r="AS248" i="12"/>
  <c r="AT248" i="12"/>
  <c r="AU248" i="12"/>
  <c r="AV248" i="12"/>
  <c r="M249" i="12"/>
  <c r="N249" i="12"/>
  <c r="O249" i="12"/>
  <c r="P249" i="12"/>
  <c r="Q249" i="12"/>
  <c r="R249" i="12"/>
  <c r="S249" i="12"/>
  <c r="T249" i="12"/>
  <c r="U249" i="12"/>
  <c r="V249" i="12"/>
  <c r="W249" i="12"/>
  <c r="X249" i="12"/>
  <c r="Y249" i="12"/>
  <c r="Z249" i="12"/>
  <c r="AA249" i="12"/>
  <c r="AB249" i="12"/>
  <c r="AC249" i="12"/>
  <c r="AD249" i="12"/>
  <c r="AE249" i="12"/>
  <c r="AF249" i="12"/>
  <c r="AG249" i="12"/>
  <c r="AH249" i="12"/>
  <c r="AI249" i="12"/>
  <c r="AJ249" i="12"/>
  <c r="AK249" i="12"/>
  <c r="AL249" i="12"/>
  <c r="AM249" i="12"/>
  <c r="AN249" i="12"/>
  <c r="AO249" i="12"/>
  <c r="AP249" i="12"/>
  <c r="AQ249" i="12"/>
  <c r="AR249" i="12"/>
  <c r="AS249" i="12"/>
  <c r="AT249" i="12"/>
  <c r="AU249" i="12"/>
  <c r="AV249" i="12"/>
  <c r="M250" i="12"/>
  <c r="N250" i="12"/>
  <c r="O250" i="12"/>
  <c r="P250" i="12"/>
  <c r="Q250" i="12"/>
  <c r="R250" i="12"/>
  <c r="S250" i="12"/>
  <c r="T250" i="12"/>
  <c r="U250" i="12"/>
  <c r="V250" i="12"/>
  <c r="W250" i="12"/>
  <c r="X250" i="12"/>
  <c r="Y250" i="12"/>
  <c r="Z250" i="12"/>
  <c r="AA250" i="12"/>
  <c r="AB250" i="12"/>
  <c r="AC250" i="12"/>
  <c r="AD250" i="12"/>
  <c r="AE250" i="12"/>
  <c r="AF250" i="12"/>
  <c r="AG250" i="12"/>
  <c r="AH250" i="12"/>
  <c r="AI250" i="12"/>
  <c r="AJ250" i="12"/>
  <c r="AK250" i="12"/>
  <c r="AL250" i="12"/>
  <c r="AM250" i="12"/>
  <c r="AN250" i="12"/>
  <c r="AO250" i="12"/>
  <c r="AP250" i="12"/>
  <c r="AQ250" i="12"/>
  <c r="AR250" i="12"/>
  <c r="AS250" i="12"/>
  <c r="AT250" i="12"/>
  <c r="AU250" i="12"/>
  <c r="AV250" i="12"/>
  <c r="M251" i="12"/>
  <c r="N251" i="12"/>
  <c r="O251" i="12"/>
  <c r="P251" i="12"/>
  <c r="Q251" i="12"/>
  <c r="R251" i="12"/>
  <c r="S251" i="12"/>
  <c r="T251" i="12"/>
  <c r="U251" i="12"/>
  <c r="V251" i="12"/>
  <c r="W251" i="12"/>
  <c r="X251" i="12"/>
  <c r="Y251" i="12"/>
  <c r="Z251" i="12"/>
  <c r="AA251" i="12"/>
  <c r="AB251" i="12"/>
  <c r="AC251" i="12"/>
  <c r="AD251" i="12"/>
  <c r="AE251" i="12"/>
  <c r="AF251" i="12"/>
  <c r="AG251" i="12"/>
  <c r="AH251" i="12"/>
  <c r="AI251" i="12"/>
  <c r="AJ251" i="12"/>
  <c r="AK251" i="12"/>
  <c r="AL251" i="12"/>
  <c r="AM251" i="12"/>
  <c r="AN251" i="12"/>
  <c r="AO251" i="12"/>
  <c r="AP251" i="12"/>
  <c r="AQ251" i="12"/>
  <c r="AR251" i="12"/>
  <c r="AS251" i="12"/>
  <c r="AT251" i="12"/>
  <c r="AU251" i="12"/>
  <c r="AV251" i="12"/>
  <c r="M252" i="12"/>
  <c r="N252" i="12"/>
  <c r="O252" i="12"/>
  <c r="P252" i="12"/>
  <c r="Q252" i="12"/>
  <c r="R252" i="12"/>
  <c r="S252" i="12"/>
  <c r="T252" i="12"/>
  <c r="U252" i="12"/>
  <c r="V252" i="12"/>
  <c r="W252" i="12"/>
  <c r="X252" i="12"/>
  <c r="Y252" i="12"/>
  <c r="Z252" i="12"/>
  <c r="AA252" i="12"/>
  <c r="AB252" i="12"/>
  <c r="AC252" i="12"/>
  <c r="AD252" i="12"/>
  <c r="AE252" i="12"/>
  <c r="AF252" i="12"/>
  <c r="AG252" i="12"/>
  <c r="AH252" i="12"/>
  <c r="AI252" i="12"/>
  <c r="AJ252" i="12"/>
  <c r="AK252" i="12"/>
  <c r="AL252" i="12"/>
  <c r="AM252" i="12"/>
  <c r="AN252" i="12"/>
  <c r="AO252" i="12"/>
  <c r="AP252" i="12"/>
  <c r="AQ252" i="12"/>
  <c r="AR252" i="12"/>
  <c r="AS252" i="12"/>
  <c r="AT252" i="12"/>
  <c r="AU252" i="12"/>
  <c r="AV252" i="12"/>
  <c r="M253" i="12"/>
  <c r="N253" i="12"/>
  <c r="O253" i="12"/>
  <c r="P253" i="12"/>
  <c r="Q253" i="12"/>
  <c r="R253" i="12"/>
  <c r="S253" i="12"/>
  <c r="T253" i="12"/>
  <c r="U253" i="12"/>
  <c r="V253" i="12"/>
  <c r="W253" i="12"/>
  <c r="X253" i="12"/>
  <c r="Y253" i="12"/>
  <c r="Z253" i="12"/>
  <c r="AA253" i="12"/>
  <c r="AB253" i="12"/>
  <c r="AC253" i="12"/>
  <c r="AD253" i="12"/>
  <c r="AE253" i="12"/>
  <c r="AF253" i="12"/>
  <c r="AG253" i="12"/>
  <c r="AH253" i="12"/>
  <c r="AI253" i="12"/>
  <c r="AJ253" i="12"/>
  <c r="AK253" i="12"/>
  <c r="AL253" i="12"/>
  <c r="AM253" i="12"/>
  <c r="AN253" i="12"/>
  <c r="AO253" i="12"/>
  <c r="AP253" i="12"/>
  <c r="AQ253" i="12"/>
  <c r="AR253" i="12"/>
  <c r="AS253" i="12"/>
  <c r="AT253" i="12"/>
  <c r="AU253" i="12"/>
  <c r="AV253" i="12"/>
  <c r="M254" i="12"/>
  <c r="N254" i="12"/>
  <c r="O254" i="12"/>
  <c r="P254" i="12"/>
  <c r="Q254" i="12"/>
  <c r="R254" i="12"/>
  <c r="S254" i="12"/>
  <c r="T254" i="12"/>
  <c r="U254" i="12"/>
  <c r="V254" i="12"/>
  <c r="W254" i="12"/>
  <c r="X254" i="12"/>
  <c r="Y254" i="12"/>
  <c r="Z254" i="12"/>
  <c r="AA254" i="12"/>
  <c r="AB254" i="12"/>
  <c r="AC254" i="12"/>
  <c r="AD254" i="12"/>
  <c r="AE254" i="12"/>
  <c r="AF254" i="12"/>
  <c r="AG254" i="12"/>
  <c r="AH254" i="12"/>
  <c r="AI254" i="12"/>
  <c r="AJ254" i="12"/>
  <c r="AK254" i="12"/>
  <c r="AL254" i="12"/>
  <c r="AM254" i="12"/>
  <c r="AN254" i="12"/>
  <c r="AO254" i="12"/>
  <c r="AP254" i="12"/>
  <c r="AQ254" i="12"/>
  <c r="AR254" i="12"/>
  <c r="AS254" i="12"/>
  <c r="AT254" i="12"/>
  <c r="AU254" i="12"/>
  <c r="AV254" i="12"/>
  <c r="M255" i="12"/>
  <c r="N255" i="12"/>
  <c r="O255" i="12"/>
  <c r="P255" i="12"/>
  <c r="Q255" i="12"/>
  <c r="R255" i="12"/>
  <c r="S255" i="12"/>
  <c r="T255" i="12"/>
  <c r="U255" i="12"/>
  <c r="V255" i="12"/>
  <c r="W255" i="12"/>
  <c r="X255" i="12"/>
  <c r="Y255" i="12"/>
  <c r="Z255" i="12"/>
  <c r="AA255" i="12"/>
  <c r="AB255" i="12"/>
  <c r="AC255" i="12"/>
  <c r="AD255" i="12"/>
  <c r="AE255" i="12"/>
  <c r="AF255" i="12"/>
  <c r="AG255" i="12"/>
  <c r="AH255" i="12"/>
  <c r="AI255" i="12"/>
  <c r="AJ255" i="12"/>
  <c r="AK255" i="12"/>
  <c r="AL255" i="12"/>
  <c r="AM255" i="12"/>
  <c r="AN255" i="12"/>
  <c r="AO255" i="12"/>
  <c r="AP255" i="12"/>
  <c r="AQ255" i="12"/>
  <c r="AR255" i="12"/>
  <c r="AS255" i="12"/>
  <c r="AT255" i="12"/>
  <c r="AU255" i="12"/>
  <c r="AV255" i="12"/>
  <c r="M256" i="12"/>
  <c r="N256" i="12"/>
  <c r="O256" i="12"/>
  <c r="P256" i="12"/>
  <c r="Q256" i="12"/>
  <c r="R256" i="12"/>
  <c r="S256" i="12"/>
  <c r="T256" i="12"/>
  <c r="U256" i="12"/>
  <c r="V256" i="12"/>
  <c r="W256" i="12"/>
  <c r="X256" i="12"/>
  <c r="Y256" i="12"/>
  <c r="Z256" i="12"/>
  <c r="AA256" i="12"/>
  <c r="AB256" i="12"/>
  <c r="AC256" i="12"/>
  <c r="AD256" i="12"/>
  <c r="AE256" i="12"/>
  <c r="AF256" i="12"/>
  <c r="AG256" i="12"/>
  <c r="AH256" i="12"/>
  <c r="AI256" i="12"/>
  <c r="AJ256" i="12"/>
  <c r="AK256" i="12"/>
  <c r="AL256" i="12"/>
  <c r="AM256" i="12"/>
  <c r="AN256" i="12"/>
  <c r="AO256" i="12"/>
  <c r="AP256" i="12"/>
  <c r="AQ256" i="12"/>
  <c r="AR256" i="12"/>
  <c r="AS256" i="12"/>
  <c r="AT256" i="12"/>
  <c r="AU256" i="12"/>
  <c r="AV256" i="12"/>
  <c r="M257" i="12"/>
  <c r="N257" i="12"/>
  <c r="O257" i="12"/>
  <c r="P257" i="12"/>
  <c r="Q257" i="12"/>
  <c r="R257" i="12"/>
  <c r="S257" i="12"/>
  <c r="T257" i="12"/>
  <c r="U257" i="12"/>
  <c r="V257" i="12"/>
  <c r="W257" i="12"/>
  <c r="X257" i="12"/>
  <c r="Y257" i="12"/>
  <c r="Z257" i="12"/>
  <c r="AA257" i="12"/>
  <c r="AB257" i="12"/>
  <c r="AC257" i="12"/>
  <c r="AD257" i="12"/>
  <c r="AE257" i="12"/>
  <c r="AF257" i="12"/>
  <c r="AG257" i="12"/>
  <c r="AH257" i="12"/>
  <c r="AI257" i="12"/>
  <c r="AJ257" i="12"/>
  <c r="AK257" i="12"/>
  <c r="AL257" i="12"/>
  <c r="AM257" i="12"/>
  <c r="AN257" i="12"/>
  <c r="AO257" i="12"/>
  <c r="AP257" i="12"/>
  <c r="AQ257" i="12"/>
  <c r="AR257" i="12"/>
  <c r="AS257" i="12"/>
  <c r="AT257" i="12"/>
  <c r="AU257" i="12"/>
  <c r="AV257" i="12"/>
  <c r="M258" i="12"/>
  <c r="N258" i="12"/>
  <c r="O258" i="12"/>
  <c r="P258" i="12"/>
  <c r="Q258" i="12"/>
  <c r="R258" i="12"/>
  <c r="S258" i="12"/>
  <c r="T258" i="12"/>
  <c r="U258" i="12"/>
  <c r="V258" i="12"/>
  <c r="W258" i="12"/>
  <c r="X258" i="12"/>
  <c r="Y258" i="12"/>
  <c r="Z258" i="12"/>
  <c r="AA258" i="12"/>
  <c r="AB258" i="12"/>
  <c r="AC258" i="12"/>
  <c r="AD258" i="12"/>
  <c r="AE258" i="12"/>
  <c r="AF258" i="12"/>
  <c r="AG258" i="12"/>
  <c r="AH258" i="12"/>
  <c r="AI258" i="12"/>
  <c r="AJ258" i="12"/>
  <c r="AK258" i="12"/>
  <c r="AL258" i="12"/>
  <c r="AM258" i="12"/>
  <c r="AN258" i="12"/>
  <c r="AO258" i="12"/>
  <c r="AP258" i="12"/>
  <c r="AQ258" i="12"/>
  <c r="AR258" i="12"/>
  <c r="AS258" i="12"/>
  <c r="AT258" i="12"/>
  <c r="AU258" i="12"/>
  <c r="AV258" i="12"/>
  <c r="M259" i="12"/>
  <c r="N259" i="12"/>
  <c r="O259" i="12"/>
  <c r="P259" i="12"/>
  <c r="Q259" i="12"/>
  <c r="R259" i="12"/>
  <c r="S259" i="12"/>
  <c r="T259" i="12"/>
  <c r="U259" i="12"/>
  <c r="V259" i="12"/>
  <c r="W259" i="12"/>
  <c r="X259" i="12"/>
  <c r="Y259" i="12"/>
  <c r="Z259" i="12"/>
  <c r="AA259" i="12"/>
  <c r="AB259" i="12"/>
  <c r="AC259" i="12"/>
  <c r="AD259" i="12"/>
  <c r="AE259" i="12"/>
  <c r="AF259" i="12"/>
  <c r="AG259" i="12"/>
  <c r="AH259" i="12"/>
  <c r="AI259" i="12"/>
  <c r="AJ259" i="12"/>
  <c r="AK259" i="12"/>
  <c r="AL259" i="12"/>
  <c r="AM259" i="12"/>
  <c r="AN259" i="12"/>
  <c r="AO259" i="12"/>
  <c r="AP259" i="12"/>
  <c r="AQ259" i="12"/>
  <c r="AR259" i="12"/>
  <c r="AS259" i="12"/>
  <c r="AT259" i="12"/>
  <c r="AU259" i="12"/>
  <c r="AV259" i="12"/>
  <c r="M260" i="12"/>
  <c r="N260" i="12"/>
  <c r="O260" i="12"/>
  <c r="P260" i="12"/>
  <c r="Q260" i="12"/>
  <c r="R260" i="12"/>
  <c r="S260" i="12"/>
  <c r="T260" i="12"/>
  <c r="U260" i="12"/>
  <c r="V260" i="12"/>
  <c r="W260" i="12"/>
  <c r="X260" i="12"/>
  <c r="Y260" i="12"/>
  <c r="Z260" i="12"/>
  <c r="AA260" i="12"/>
  <c r="AB260" i="12"/>
  <c r="AC260" i="12"/>
  <c r="AD260" i="12"/>
  <c r="AE260" i="12"/>
  <c r="AF260" i="12"/>
  <c r="AG260" i="12"/>
  <c r="AH260" i="12"/>
  <c r="AI260" i="12"/>
  <c r="AJ260" i="12"/>
  <c r="AK260" i="12"/>
  <c r="AL260" i="12"/>
  <c r="AM260" i="12"/>
  <c r="AN260" i="12"/>
  <c r="AO260" i="12"/>
  <c r="AP260" i="12"/>
  <c r="AQ260" i="12"/>
  <c r="AR260" i="12"/>
  <c r="AS260" i="12"/>
  <c r="AT260" i="12"/>
  <c r="AU260" i="12"/>
  <c r="AV260" i="12"/>
  <c r="M261" i="12"/>
  <c r="N261" i="12"/>
  <c r="O261" i="12"/>
  <c r="P261" i="12"/>
  <c r="Q261" i="12"/>
  <c r="R261" i="12"/>
  <c r="S261" i="12"/>
  <c r="T261" i="12"/>
  <c r="U261" i="12"/>
  <c r="V261" i="12"/>
  <c r="W261" i="12"/>
  <c r="X261" i="12"/>
  <c r="Y261" i="12"/>
  <c r="Z261" i="12"/>
  <c r="AA261" i="12"/>
  <c r="AB261" i="12"/>
  <c r="AC261" i="12"/>
  <c r="AD261" i="12"/>
  <c r="AE261" i="12"/>
  <c r="AF261" i="12"/>
  <c r="AG261" i="12"/>
  <c r="AH261" i="12"/>
  <c r="AI261" i="12"/>
  <c r="AJ261" i="12"/>
  <c r="AK261" i="12"/>
  <c r="AL261" i="12"/>
  <c r="AM261" i="12"/>
  <c r="AN261" i="12"/>
  <c r="AO261" i="12"/>
  <c r="AP261" i="12"/>
  <c r="AQ261" i="12"/>
  <c r="AR261" i="12"/>
  <c r="AS261" i="12"/>
  <c r="AT261" i="12"/>
  <c r="AU261" i="12"/>
  <c r="AV261" i="12"/>
  <c r="M262" i="12"/>
  <c r="N262" i="12"/>
  <c r="O262" i="12"/>
  <c r="P262" i="12"/>
  <c r="Q262" i="12"/>
  <c r="R262" i="12"/>
  <c r="S262" i="12"/>
  <c r="T262" i="12"/>
  <c r="U262" i="12"/>
  <c r="V262" i="12"/>
  <c r="W262" i="12"/>
  <c r="X262" i="12"/>
  <c r="Y262" i="12"/>
  <c r="Z262" i="12"/>
  <c r="AA262" i="12"/>
  <c r="AB262" i="12"/>
  <c r="AC262" i="12"/>
  <c r="AD262" i="12"/>
  <c r="AE262" i="12"/>
  <c r="AF262" i="12"/>
  <c r="AG262" i="12"/>
  <c r="AH262" i="12"/>
  <c r="AI262" i="12"/>
  <c r="AJ262" i="12"/>
  <c r="AK262" i="12"/>
  <c r="AL262" i="12"/>
  <c r="AM262" i="12"/>
  <c r="AN262" i="12"/>
  <c r="AO262" i="12"/>
  <c r="AP262" i="12"/>
  <c r="AQ262" i="12"/>
  <c r="AR262" i="12"/>
  <c r="AS262" i="12"/>
  <c r="AT262" i="12"/>
  <c r="AU262" i="12"/>
  <c r="AV262" i="12"/>
  <c r="M263" i="12"/>
  <c r="N263" i="12"/>
  <c r="O263" i="12"/>
  <c r="P263" i="12"/>
  <c r="Q263" i="12"/>
  <c r="R263" i="12"/>
  <c r="S263" i="12"/>
  <c r="T263" i="12"/>
  <c r="U263" i="12"/>
  <c r="V263" i="12"/>
  <c r="W263" i="12"/>
  <c r="X263" i="12"/>
  <c r="Y263" i="12"/>
  <c r="Z263" i="12"/>
  <c r="AA263" i="12"/>
  <c r="AB263" i="12"/>
  <c r="AC263" i="12"/>
  <c r="AD263" i="12"/>
  <c r="AE263" i="12"/>
  <c r="AF263" i="12"/>
  <c r="AG263" i="12"/>
  <c r="AH263" i="12"/>
  <c r="AI263" i="12"/>
  <c r="AJ263" i="12"/>
  <c r="AK263" i="12"/>
  <c r="AL263" i="12"/>
  <c r="AM263" i="12"/>
  <c r="AN263" i="12"/>
  <c r="AO263" i="12"/>
  <c r="AP263" i="12"/>
  <c r="AQ263" i="12"/>
  <c r="AR263" i="12"/>
  <c r="AS263" i="12"/>
  <c r="AT263" i="12"/>
  <c r="AU263" i="12"/>
  <c r="AV263" i="12"/>
  <c r="M264" i="12"/>
  <c r="N264" i="12"/>
  <c r="O264" i="12"/>
  <c r="P264" i="12"/>
  <c r="Q264" i="12"/>
  <c r="R264" i="12"/>
  <c r="S264" i="12"/>
  <c r="T264" i="12"/>
  <c r="U264" i="12"/>
  <c r="V264" i="12"/>
  <c r="W264" i="12"/>
  <c r="X264" i="12"/>
  <c r="Y264" i="12"/>
  <c r="Z264" i="12"/>
  <c r="AA264" i="12"/>
  <c r="AB264" i="12"/>
  <c r="AC264" i="12"/>
  <c r="AD264" i="12"/>
  <c r="AE264" i="12"/>
  <c r="AF264" i="12"/>
  <c r="AG264" i="12"/>
  <c r="AH264" i="12"/>
  <c r="AI264" i="12"/>
  <c r="AJ264" i="12"/>
  <c r="AK264" i="12"/>
  <c r="AL264" i="12"/>
  <c r="AM264" i="12"/>
  <c r="AN264" i="12"/>
  <c r="AO264" i="12"/>
  <c r="AP264" i="12"/>
  <c r="AQ264" i="12"/>
  <c r="AR264" i="12"/>
  <c r="AS264" i="12"/>
  <c r="AT264" i="12"/>
  <c r="AU264" i="12"/>
  <c r="AV264" i="12"/>
  <c r="M265" i="12"/>
  <c r="N265" i="12"/>
  <c r="O265" i="12"/>
  <c r="P265" i="12"/>
  <c r="Q265" i="12"/>
  <c r="R265" i="12"/>
  <c r="S265" i="12"/>
  <c r="T265" i="12"/>
  <c r="U265" i="12"/>
  <c r="V265" i="12"/>
  <c r="W265" i="12"/>
  <c r="X265" i="12"/>
  <c r="Y265" i="12"/>
  <c r="Z265" i="12"/>
  <c r="AA265" i="12"/>
  <c r="AB265" i="12"/>
  <c r="AC265" i="12"/>
  <c r="AD265" i="12"/>
  <c r="AE265" i="12"/>
  <c r="AF265" i="12"/>
  <c r="AG265" i="12"/>
  <c r="AH265" i="12"/>
  <c r="AI265" i="12"/>
  <c r="AJ265" i="12"/>
  <c r="AK265" i="12"/>
  <c r="AL265" i="12"/>
  <c r="AM265" i="12"/>
  <c r="AN265" i="12"/>
  <c r="AO265" i="12"/>
  <c r="AP265" i="12"/>
  <c r="AQ265" i="12"/>
  <c r="AR265" i="12"/>
  <c r="AS265" i="12"/>
  <c r="AT265" i="12"/>
  <c r="AU265" i="12"/>
  <c r="AV265" i="12"/>
  <c r="M266" i="12"/>
  <c r="N266" i="12"/>
  <c r="O266" i="12"/>
  <c r="P266" i="12"/>
  <c r="Q266" i="12"/>
  <c r="R266" i="12"/>
  <c r="S266" i="12"/>
  <c r="T266" i="12"/>
  <c r="U266" i="12"/>
  <c r="V266" i="12"/>
  <c r="W266" i="12"/>
  <c r="X266" i="12"/>
  <c r="Y266" i="12"/>
  <c r="Z266" i="12"/>
  <c r="AA266" i="12"/>
  <c r="AB266" i="12"/>
  <c r="AC266" i="12"/>
  <c r="AD266" i="12"/>
  <c r="AE266" i="12"/>
  <c r="AF266" i="12"/>
  <c r="AG266" i="12"/>
  <c r="AH266" i="12"/>
  <c r="AI266" i="12"/>
  <c r="AJ266" i="12"/>
  <c r="AK266" i="12"/>
  <c r="AL266" i="12"/>
  <c r="AM266" i="12"/>
  <c r="AN266" i="12"/>
  <c r="AO266" i="12"/>
  <c r="AP266" i="12"/>
  <c r="AQ266" i="12"/>
  <c r="AR266" i="12"/>
  <c r="AS266" i="12"/>
  <c r="AT266" i="12"/>
  <c r="AU266" i="12"/>
  <c r="AV266" i="12"/>
  <c r="M267" i="12"/>
  <c r="N267" i="12"/>
  <c r="O267" i="12"/>
  <c r="P267" i="12"/>
  <c r="Q267" i="12"/>
  <c r="R267" i="12"/>
  <c r="S267" i="12"/>
  <c r="T267" i="12"/>
  <c r="U267" i="12"/>
  <c r="V267" i="12"/>
  <c r="W267" i="12"/>
  <c r="X267" i="12"/>
  <c r="Y267" i="12"/>
  <c r="Z267" i="12"/>
  <c r="AA267" i="12"/>
  <c r="AB267" i="12"/>
  <c r="AC267" i="12"/>
  <c r="AD267" i="12"/>
  <c r="AE267" i="12"/>
  <c r="AF267" i="12"/>
  <c r="AG267" i="12"/>
  <c r="AH267" i="12"/>
  <c r="AI267" i="12"/>
  <c r="AJ267" i="12"/>
  <c r="AK267" i="12"/>
  <c r="AL267" i="12"/>
  <c r="AM267" i="12"/>
  <c r="AN267" i="12"/>
  <c r="AO267" i="12"/>
  <c r="AP267" i="12"/>
  <c r="AQ267" i="12"/>
  <c r="AR267" i="12"/>
  <c r="AS267" i="12"/>
  <c r="AT267" i="12"/>
  <c r="AU267" i="12"/>
  <c r="AV267" i="12"/>
  <c r="M268" i="12"/>
  <c r="N268" i="12"/>
  <c r="O268" i="12"/>
  <c r="P268" i="12"/>
  <c r="Q268" i="12"/>
  <c r="R268" i="12"/>
  <c r="S268" i="12"/>
  <c r="T268" i="12"/>
  <c r="U268" i="12"/>
  <c r="V268" i="12"/>
  <c r="W268" i="12"/>
  <c r="X268" i="12"/>
  <c r="Y268" i="12"/>
  <c r="Z268" i="12"/>
  <c r="AA268" i="12"/>
  <c r="AB268" i="12"/>
  <c r="AC268" i="12"/>
  <c r="AD268" i="12"/>
  <c r="AE268" i="12"/>
  <c r="AF268" i="12"/>
  <c r="AG268" i="12"/>
  <c r="AH268" i="12"/>
  <c r="AI268" i="12"/>
  <c r="AJ268" i="12"/>
  <c r="AK268" i="12"/>
  <c r="AL268" i="12"/>
  <c r="AM268" i="12"/>
  <c r="AN268" i="12"/>
  <c r="AO268" i="12"/>
  <c r="AP268" i="12"/>
  <c r="AQ268" i="12"/>
  <c r="AR268" i="12"/>
  <c r="AS268" i="12"/>
  <c r="AT268" i="12"/>
  <c r="AU268" i="12"/>
  <c r="AV268" i="12"/>
  <c r="M269" i="12"/>
  <c r="N269" i="12"/>
  <c r="O269" i="12"/>
  <c r="P269" i="12"/>
  <c r="Q269" i="12"/>
  <c r="R269" i="12"/>
  <c r="S269" i="12"/>
  <c r="T269" i="12"/>
  <c r="U269" i="12"/>
  <c r="V269" i="12"/>
  <c r="W269" i="12"/>
  <c r="X269" i="12"/>
  <c r="Y269" i="12"/>
  <c r="Z269" i="12"/>
  <c r="AA269" i="12"/>
  <c r="AB269" i="12"/>
  <c r="AC269" i="12"/>
  <c r="AD269" i="12"/>
  <c r="AE269" i="12"/>
  <c r="AF269" i="12"/>
  <c r="AG269" i="12"/>
  <c r="AH269" i="12"/>
  <c r="AI269" i="12"/>
  <c r="AJ269" i="12"/>
  <c r="AK269" i="12"/>
  <c r="AL269" i="12"/>
  <c r="AM269" i="12"/>
  <c r="AN269" i="12"/>
  <c r="AO269" i="12"/>
  <c r="AP269" i="12"/>
  <c r="AQ269" i="12"/>
  <c r="AR269" i="12"/>
  <c r="AS269" i="12"/>
  <c r="AT269" i="12"/>
  <c r="AU269" i="12"/>
  <c r="AV269" i="12"/>
  <c r="M270" i="12"/>
  <c r="N270" i="12"/>
  <c r="O270" i="12"/>
  <c r="P270" i="12"/>
  <c r="Q270" i="12"/>
  <c r="R270" i="12"/>
  <c r="S270" i="12"/>
  <c r="T270" i="12"/>
  <c r="U270" i="12"/>
  <c r="V270" i="12"/>
  <c r="W270" i="12"/>
  <c r="X270" i="12"/>
  <c r="Y270" i="12"/>
  <c r="Z270" i="12"/>
  <c r="AA270" i="12"/>
  <c r="AB270" i="12"/>
  <c r="AC270" i="12"/>
  <c r="AD270" i="12"/>
  <c r="AE270" i="12"/>
  <c r="AF270" i="12"/>
  <c r="AG270" i="12"/>
  <c r="AH270" i="12"/>
  <c r="AI270" i="12"/>
  <c r="AJ270" i="12"/>
  <c r="AK270" i="12"/>
  <c r="AL270" i="12"/>
  <c r="AM270" i="12"/>
  <c r="AN270" i="12"/>
  <c r="AO270" i="12"/>
  <c r="AP270" i="12"/>
  <c r="AQ270" i="12"/>
  <c r="AR270" i="12"/>
  <c r="AS270" i="12"/>
  <c r="AT270" i="12"/>
  <c r="AU270" i="12"/>
  <c r="AV270" i="12"/>
  <c r="M271" i="12"/>
  <c r="N271" i="12"/>
  <c r="O271" i="12"/>
  <c r="P271" i="12"/>
  <c r="Q271" i="12"/>
  <c r="R271" i="12"/>
  <c r="S271" i="12"/>
  <c r="T271" i="12"/>
  <c r="U271" i="12"/>
  <c r="V271" i="12"/>
  <c r="W271" i="12"/>
  <c r="X271" i="12"/>
  <c r="Y271" i="12"/>
  <c r="Z271" i="12"/>
  <c r="AA271" i="12"/>
  <c r="AB271" i="12"/>
  <c r="AC271" i="12"/>
  <c r="AD271" i="12"/>
  <c r="AE271" i="12"/>
  <c r="AF271" i="12"/>
  <c r="AG271" i="12"/>
  <c r="AH271" i="12"/>
  <c r="AI271" i="12"/>
  <c r="AJ271" i="12"/>
  <c r="AK271" i="12"/>
  <c r="AL271" i="12"/>
  <c r="AM271" i="12"/>
  <c r="AN271" i="12"/>
  <c r="AO271" i="12"/>
  <c r="AP271" i="12"/>
  <c r="AQ271" i="12"/>
  <c r="AR271" i="12"/>
  <c r="AS271" i="12"/>
  <c r="AT271" i="12"/>
  <c r="AU271" i="12"/>
  <c r="AV271" i="12"/>
  <c r="M272" i="12"/>
  <c r="N272" i="12"/>
  <c r="O272" i="12"/>
  <c r="P272" i="12"/>
  <c r="Q272" i="12"/>
  <c r="R272" i="12"/>
  <c r="S272" i="12"/>
  <c r="T272" i="12"/>
  <c r="U272" i="12"/>
  <c r="V272" i="12"/>
  <c r="W272" i="12"/>
  <c r="X272" i="12"/>
  <c r="Y272" i="12"/>
  <c r="Z272" i="12"/>
  <c r="AA272" i="12"/>
  <c r="AB272" i="12"/>
  <c r="AC272" i="12"/>
  <c r="AD272" i="12"/>
  <c r="AE272" i="12"/>
  <c r="AF272" i="12"/>
  <c r="AG272" i="12"/>
  <c r="AH272" i="12"/>
  <c r="AI272" i="12"/>
  <c r="AJ272" i="12"/>
  <c r="AK272" i="12"/>
  <c r="AL272" i="12"/>
  <c r="AM272" i="12"/>
  <c r="AN272" i="12"/>
  <c r="AO272" i="12"/>
  <c r="AP272" i="12"/>
  <c r="AQ272" i="12"/>
  <c r="AR272" i="12"/>
  <c r="AS272" i="12"/>
  <c r="AT272" i="12"/>
  <c r="AU272" i="12"/>
  <c r="AV272" i="12"/>
  <c r="M273" i="12"/>
  <c r="N273" i="12"/>
  <c r="O273" i="12"/>
  <c r="P273" i="12"/>
  <c r="Q273" i="12"/>
  <c r="R273" i="12"/>
  <c r="S273" i="12"/>
  <c r="T273" i="12"/>
  <c r="U273" i="12"/>
  <c r="V273" i="12"/>
  <c r="W273" i="12"/>
  <c r="X273" i="12"/>
  <c r="Y273" i="12"/>
  <c r="Z273" i="12"/>
  <c r="AA273" i="12"/>
  <c r="AB273" i="12"/>
  <c r="AC273" i="12"/>
  <c r="AD273" i="12"/>
  <c r="AE273" i="12"/>
  <c r="AF273" i="12"/>
  <c r="AG273" i="12"/>
  <c r="AH273" i="12"/>
  <c r="AI273" i="12"/>
  <c r="AJ273" i="12"/>
  <c r="AK273" i="12"/>
  <c r="AL273" i="12"/>
  <c r="AM273" i="12"/>
  <c r="AN273" i="12"/>
  <c r="AO273" i="12"/>
  <c r="AP273" i="12"/>
  <c r="AQ273" i="12"/>
  <c r="AR273" i="12"/>
  <c r="AS273" i="12"/>
  <c r="AT273" i="12"/>
  <c r="AU273" i="12"/>
  <c r="AV273" i="12"/>
  <c r="M274" i="12"/>
  <c r="N274" i="12"/>
  <c r="O274" i="12"/>
  <c r="P274" i="12"/>
  <c r="Q274" i="12"/>
  <c r="R274" i="12"/>
  <c r="S274" i="12"/>
  <c r="T274" i="12"/>
  <c r="U274" i="12"/>
  <c r="V274" i="12"/>
  <c r="W274" i="12"/>
  <c r="X274" i="12"/>
  <c r="Y274" i="12"/>
  <c r="Z274" i="12"/>
  <c r="AA274" i="12"/>
  <c r="AB274" i="12"/>
  <c r="AC274" i="12"/>
  <c r="AD274" i="12"/>
  <c r="AE274" i="12"/>
  <c r="AF274" i="12"/>
  <c r="AG274" i="12"/>
  <c r="AH274" i="12"/>
  <c r="AI274" i="12"/>
  <c r="AJ274" i="12"/>
  <c r="AK274" i="12"/>
  <c r="AL274" i="12"/>
  <c r="AM274" i="12"/>
  <c r="AN274" i="12"/>
  <c r="AO274" i="12"/>
  <c r="AP274" i="12"/>
  <c r="AQ274" i="12"/>
  <c r="AR274" i="12"/>
  <c r="AS274" i="12"/>
  <c r="AT274" i="12"/>
  <c r="AU274" i="12"/>
  <c r="AV274" i="12"/>
  <c r="M275" i="12"/>
  <c r="N275" i="12"/>
  <c r="O275" i="12"/>
  <c r="P275" i="12"/>
  <c r="Q275" i="12"/>
  <c r="R275" i="12"/>
  <c r="S275" i="12"/>
  <c r="T275" i="12"/>
  <c r="U275" i="12"/>
  <c r="V275" i="12"/>
  <c r="W275" i="12"/>
  <c r="X275" i="12"/>
  <c r="Y275" i="12"/>
  <c r="Z275" i="12"/>
  <c r="AA275" i="12"/>
  <c r="AB275" i="12"/>
  <c r="AC275" i="12"/>
  <c r="AD275" i="12"/>
  <c r="AE275" i="12"/>
  <c r="AF275" i="12"/>
  <c r="AG275" i="12"/>
  <c r="AH275" i="12"/>
  <c r="AI275" i="12"/>
  <c r="AJ275" i="12"/>
  <c r="AK275" i="12"/>
  <c r="AL275" i="12"/>
  <c r="AM275" i="12"/>
  <c r="AN275" i="12"/>
  <c r="AO275" i="12"/>
  <c r="AP275" i="12"/>
  <c r="AQ275" i="12"/>
  <c r="AR275" i="12"/>
  <c r="AS275" i="12"/>
  <c r="AT275" i="12"/>
  <c r="AU275" i="12"/>
  <c r="AV275" i="12"/>
  <c r="M276" i="12"/>
  <c r="N276" i="12"/>
  <c r="O276" i="12"/>
  <c r="P276" i="12"/>
  <c r="Q276" i="12"/>
  <c r="R276" i="12"/>
  <c r="S276" i="12"/>
  <c r="T276" i="12"/>
  <c r="U276" i="12"/>
  <c r="V276" i="12"/>
  <c r="W276" i="12"/>
  <c r="X276" i="12"/>
  <c r="Y276" i="12"/>
  <c r="Z276" i="12"/>
  <c r="AA276" i="12"/>
  <c r="AB276" i="12"/>
  <c r="AC276" i="12"/>
  <c r="AD276" i="12"/>
  <c r="AE276" i="12"/>
  <c r="AF276" i="12"/>
  <c r="AG276" i="12"/>
  <c r="AH276" i="12"/>
  <c r="AI276" i="12"/>
  <c r="AJ276" i="12"/>
  <c r="AK276" i="12"/>
  <c r="AL276" i="12"/>
  <c r="AM276" i="12"/>
  <c r="AN276" i="12"/>
  <c r="AO276" i="12"/>
  <c r="AP276" i="12"/>
  <c r="AQ276" i="12"/>
  <c r="AR276" i="12"/>
  <c r="AS276" i="12"/>
  <c r="AT276" i="12"/>
  <c r="AU276" i="12"/>
  <c r="AV276" i="12"/>
  <c r="M277" i="12"/>
  <c r="N277" i="12"/>
  <c r="O277" i="12"/>
  <c r="P277" i="12"/>
  <c r="Q277" i="12"/>
  <c r="R277" i="12"/>
  <c r="S277" i="12"/>
  <c r="T277" i="12"/>
  <c r="U277" i="12"/>
  <c r="V277" i="12"/>
  <c r="W277" i="12"/>
  <c r="X277" i="12"/>
  <c r="Y277" i="12"/>
  <c r="Z277" i="12"/>
  <c r="AA277" i="12"/>
  <c r="AB277" i="12"/>
  <c r="AC277" i="12"/>
  <c r="AD277" i="12"/>
  <c r="AE277" i="12"/>
  <c r="AF277" i="12"/>
  <c r="AG277" i="12"/>
  <c r="AH277" i="12"/>
  <c r="AI277" i="12"/>
  <c r="AJ277" i="12"/>
  <c r="AK277" i="12"/>
  <c r="AL277" i="12"/>
  <c r="AM277" i="12"/>
  <c r="AN277" i="12"/>
  <c r="AO277" i="12"/>
  <c r="AP277" i="12"/>
  <c r="AQ277" i="12"/>
  <c r="AR277" i="12"/>
  <c r="AS277" i="12"/>
  <c r="AT277" i="12"/>
  <c r="AU277" i="12"/>
  <c r="AV277" i="12"/>
  <c r="M278" i="12"/>
  <c r="N278" i="12"/>
  <c r="O278" i="12"/>
  <c r="P278" i="12"/>
  <c r="Q278" i="12"/>
  <c r="R278" i="12"/>
  <c r="S278" i="12"/>
  <c r="T278" i="12"/>
  <c r="U278" i="12"/>
  <c r="V278" i="12"/>
  <c r="W278" i="12"/>
  <c r="X278" i="12"/>
  <c r="Y278" i="12"/>
  <c r="Z278" i="12"/>
  <c r="AA278" i="12"/>
  <c r="AB278" i="12"/>
  <c r="AC278" i="12"/>
  <c r="AD278" i="12"/>
  <c r="AE278" i="12"/>
  <c r="AF278" i="12"/>
  <c r="AG278" i="12"/>
  <c r="AH278" i="12"/>
  <c r="AI278" i="12"/>
  <c r="AJ278" i="12"/>
  <c r="AK278" i="12"/>
  <c r="AL278" i="12"/>
  <c r="AM278" i="12"/>
  <c r="AN278" i="12"/>
  <c r="AO278" i="12"/>
  <c r="AP278" i="12"/>
  <c r="AQ278" i="12"/>
  <c r="AR278" i="12"/>
  <c r="AS278" i="12"/>
  <c r="AT278" i="12"/>
  <c r="AU278" i="12"/>
  <c r="AV278" i="12"/>
  <c r="M279" i="12"/>
  <c r="N279" i="12"/>
  <c r="O279" i="12"/>
  <c r="P279" i="12"/>
  <c r="Q279" i="12"/>
  <c r="R279" i="12"/>
  <c r="S279" i="12"/>
  <c r="T279" i="12"/>
  <c r="U279" i="12"/>
  <c r="V279" i="12"/>
  <c r="W279" i="12"/>
  <c r="X279" i="12"/>
  <c r="Y279" i="12"/>
  <c r="Z279" i="12"/>
  <c r="AA279" i="12"/>
  <c r="AB279" i="12"/>
  <c r="AC279" i="12"/>
  <c r="AD279" i="12"/>
  <c r="AE279" i="12"/>
  <c r="AF279" i="12"/>
  <c r="AG279" i="12"/>
  <c r="AH279" i="12"/>
  <c r="AI279" i="12"/>
  <c r="AJ279" i="12"/>
  <c r="AK279" i="12"/>
  <c r="AL279" i="12"/>
  <c r="AM279" i="12"/>
  <c r="AN279" i="12"/>
  <c r="AO279" i="12"/>
  <c r="AP279" i="12"/>
  <c r="AQ279" i="12"/>
  <c r="AR279" i="12"/>
  <c r="AS279" i="12"/>
  <c r="AT279" i="12"/>
  <c r="AU279" i="12"/>
  <c r="AV279" i="12"/>
  <c r="M280" i="12"/>
  <c r="N280" i="12"/>
  <c r="O280" i="12"/>
  <c r="P280" i="12"/>
  <c r="Q280" i="12"/>
  <c r="R280" i="12"/>
  <c r="S280" i="12"/>
  <c r="T280" i="12"/>
  <c r="U280" i="12"/>
  <c r="V280" i="12"/>
  <c r="W280" i="12"/>
  <c r="X280" i="12"/>
  <c r="Y280" i="12"/>
  <c r="Z280" i="12"/>
  <c r="AA280" i="12"/>
  <c r="AB280" i="12"/>
  <c r="AC280" i="12"/>
  <c r="AD280" i="12"/>
  <c r="AE280" i="12"/>
  <c r="AF280" i="12"/>
  <c r="AG280" i="12"/>
  <c r="AH280" i="12"/>
  <c r="AI280" i="12"/>
  <c r="AJ280" i="12"/>
  <c r="AK280" i="12"/>
  <c r="AL280" i="12"/>
  <c r="AM280" i="12"/>
  <c r="AN280" i="12"/>
  <c r="AO280" i="12"/>
  <c r="AP280" i="12"/>
  <c r="AQ280" i="12"/>
  <c r="AR280" i="12"/>
  <c r="AS280" i="12"/>
  <c r="AT280" i="12"/>
  <c r="AU280" i="12"/>
  <c r="AV280" i="12"/>
  <c r="M281" i="12"/>
  <c r="N281" i="12"/>
  <c r="O281" i="12"/>
  <c r="P281" i="12"/>
  <c r="Q281" i="12"/>
  <c r="R281" i="12"/>
  <c r="S281" i="12"/>
  <c r="T281" i="12"/>
  <c r="U281" i="12"/>
  <c r="V281" i="12"/>
  <c r="W281" i="12"/>
  <c r="X281" i="12"/>
  <c r="Y281" i="12"/>
  <c r="Z281" i="12"/>
  <c r="AA281" i="12"/>
  <c r="AB281" i="12"/>
  <c r="AC281" i="12"/>
  <c r="AD281" i="12"/>
  <c r="AE281" i="12"/>
  <c r="AF281" i="12"/>
  <c r="AG281" i="12"/>
  <c r="AH281" i="12"/>
  <c r="AI281" i="12"/>
  <c r="AJ281" i="12"/>
  <c r="AK281" i="12"/>
  <c r="AL281" i="12"/>
  <c r="AM281" i="12"/>
  <c r="AN281" i="12"/>
  <c r="AO281" i="12"/>
  <c r="AP281" i="12"/>
  <c r="AQ281" i="12"/>
  <c r="AR281" i="12"/>
  <c r="AS281" i="12"/>
  <c r="AT281" i="12"/>
  <c r="AU281" i="12"/>
  <c r="AV281" i="12"/>
  <c r="M282" i="12"/>
  <c r="N282" i="12"/>
  <c r="O282" i="12"/>
  <c r="P282" i="12"/>
  <c r="Q282" i="12"/>
  <c r="R282" i="12"/>
  <c r="S282" i="12"/>
  <c r="T282" i="12"/>
  <c r="U282" i="12"/>
  <c r="V282" i="12"/>
  <c r="W282" i="12"/>
  <c r="X282" i="12"/>
  <c r="Y282" i="12"/>
  <c r="Z282" i="12"/>
  <c r="AA282" i="12"/>
  <c r="AB282" i="12"/>
  <c r="AC282" i="12"/>
  <c r="AD282" i="12"/>
  <c r="AE282" i="12"/>
  <c r="AF282" i="12"/>
  <c r="AG282" i="12"/>
  <c r="AH282" i="12"/>
  <c r="AI282" i="12"/>
  <c r="AJ282" i="12"/>
  <c r="AK282" i="12"/>
  <c r="AL282" i="12"/>
  <c r="AM282" i="12"/>
  <c r="AN282" i="12"/>
  <c r="AO282" i="12"/>
  <c r="AP282" i="12"/>
  <c r="AQ282" i="12"/>
  <c r="AR282" i="12"/>
  <c r="AS282" i="12"/>
  <c r="AT282" i="12"/>
  <c r="AU282" i="12"/>
  <c r="AV282" i="12"/>
  <c r="M283" i="12"/>
  <c r="N283" i="12"/>
  <c r="O283" i="12"/>
  <c r="P283" i="12"/>
  <c r="Q283" i="12"/>
  <c r="R283" i="12"/>
  <c r="S283" i="12"/>
  <c r="T283" i="12"/>
  <c r="U283" i="12"/>
  <c r="V283" i="12"/>
  <c r="W283" i="12"/>
  <c r="X283" i="12"/>
  <c r="Y283" i="12"/>
  <c r="Z283" i="12"/>
  <c r="AA283" i="12"/>
  <c r="AB283" i="12"/>
  <c r="AC283" i="12"/>
  <c r="AD283" i="12"/>
  <c r="AE283" i="12"/>
  <c r="AF283" i="12"/>
  <c r="AG283" i="12"/>
  <c r="AH283" i="12"/>
  <c r="AI283" i="12"/>
  <c r="AJ283" i="12"/>
  <c r="AK283" i="12"/>
  <c r="AL283" i="12"/>
  <c r="AM283" i="12"/>
  <c r="AN283" i="12"/>
  <c r="AO283" i="12"/>
  <c r="AP283" i="12"/>
  <c r="AQ283" i="12"/>
  <c r="AR283" i="12"/>
  <c r="AS283" i="12"/>
  <c r="AT283" i="12"/>
  <c r="AU283" i="12"/>
  <c r="AV283" i="12"/>
  <c r="M284" i="12"/>
  <c r="N284" i="12"/>
  <c r="O284" i="12"/>
  <c r="P284" i="12"/>
  <c r="Q284" i="12"/>
  <c r="R284" i="12"/>
  <c r="S284" i="12"/>
  <c r="T284" i="12"/>
  <c r="U284" i="12"/>
  <c r="V284" i="12"/>
  <c r="W284" i="12"/>
  <c r="X284" i="12"/>
  <c r="Y284" i="12"/>
  <c r="Z284" i="12"/>
  <c r="AA284" i="12"/>
  <c r="AB284" i="12"/>
  <c r="AC284" i="12"/>
  <c r="AD284" i="12"/>
  <c r="AE284" i="12"/>
  <c r="AF284" i="12"/>
  <c r="AG284" i="12"/>
  <c r="AH284" i="12"/>
  <c r="AI284" i="12"/>
  <c r="AJ284" i="12"/>
  <c r="AK284" i="12"/>
  <c r="AL284" i="12"/>
  <c r="AM284" i="12"/>
  <c r="AN284" i="12"/>
  <c r="AO284" i="12"/>
  <c r="AP284" i="12"/>
  <c r="AQ284" i="12"/>
  <c r="AR284" i="12"/>
  <c r="AS284" i="12"/>
  <c r="AT284" i="12"/>
  <c r="AU284" i="12"/>
  <c r="AV284" i="12"/>
  <c r="M285" i="12"/>
  <c r="N285" i="12"/>
  <c r="O285" i="12"/>
  <c r="P285" i="12"/>
  <c r="Q285" i="12"/>
  <c r="R285" i="12"/>
  <c r="S285" i="12"/>
  <c r="T285" i="12"/>
  <c r="U285" i="12"/>
  <c r="V285" i="12"/>
  <c r="W285" i="12"/>
  <c r="X285" i="12"/>
  <c r="Y285" i="12"/>
  <c r="Z285" i="12"/>
  <c r="AA285" i="12"/>
  <c r="AB285" i="12"/>
  <c r="AC285" i="12"/>
  <c r="AD285" i="12"/>
  <c r="AE285" i="12"/>
  <c r="AF285" i="12"/>
  <c r="AG285" i="12"/>
  <c r="AH285" i="12"/>
  <c r="AI285" i="12"/>
  <c r="AJ285" i="12"/>
  <c r="AK285" i="12"/>
  <c r="AL285" i="12"/>
  <c r="AM285" i="12"/>
  <c r="AN285" i="12"/>
  <c r="AO285" i="12"/>
  <c r="AP285" i="12"/>
  <c r="AQ285" i="12"/>
  <c r="AR285" i="12"/>
  <c r="AS285" i="12"/>
  <c r="AT285" i="12"/>
  <c r="AU285" i="12"/>
  <c r="AV285" i="12"/>
  <c r="M286" i="12"/>
  <c r="N286" i="12"/>
  <c r="O286" i="12"/>
  <c r="P286" i="12"/>
  <c r="Q286" i="12"/>
  <c r="R286" i="12"/>
  <c r="S286" i="12"/>
  <c r="T286" i="12"/>
  <c r="U286" i="12"/>
  <c r="V286" i="12"/>
  <c r="W286" i="12"/>
  <c r="X286" i="12"/>
  <c r="Y286" i="12"/>
  <c r="Z286" i="12"/>
  <c r="AA286" i="12"/>
  <c r="AB286" i="12"/>
  <c r="AC286" i="12"/>
  <c r="AD286" i="12"/>
  <c r="AE286" i="12"/>
  <c r="AF286" i="12"/>
  <c r="AG286" i="12"/>
  <c r="AH286" i="12"/>
  <c r="AI286" i="12"/>
  <c r="AJ286" i="12"/>
  <c r="AK286" i="12"/>
  <c r="AL286" i="12"/>
  <c r="AM286" i="12"/>
  <c r="AN286" i="12"/>
  <c r="AO286" i="12"/>
  <c r="AP286" i="12"/>
  <c r="AQ286" i="12"/>
  <c r="AR286" i="12"/>
  <c r="AS286" i="12"/>
  <c r="AT286" i="12"/>
  <c r="AU286" i="12"/>
  <c r="AV286" i="12"/>
  <c r="M287" i="12"/>
  <c r="N287" i="12"/>
  <c r="O287" i="12"/>
  <c r="P287" i="12"/>
  <c r="Q287" i="12"/>
  <c r="R287" i="12"/>
  <c r="S287" i="12"/>
  <c r="T287" i="12"/>
  <c r="U287" i="12"/>
  <c r="V287" i="12"/>
  <c r="W287" i="12"/>
  <c r="X287" i="12"/>
  <c r="Y287" i="12"/>
  <c r="Z287" i="12"/>
  <c r="AA287" i="12"/>
  <c r="AB287" i="12"/>
  <c r="AC287" i="12"/>
  <c r="AD287" i="12"/>
  <c r="AE287" i="12"/>
  <c r="AF287" i="12"/>
  <c r="AG287" i="12"/>
  <c r="AH287" i="12"/>
  <c r="AI287" i="12"/>
  <c r="AJ287" i="12"/>
  <c r="AK287" i="12"/>
  <c r="AL287" i="12"/>
  <c r="AM287" i="12"/>
  <c r="AN287" i="12"/>
  <c r="AO287" i="12"/>
  <c r="AP287" i="12"/>
  <c r="AQ287" i="12"/>
  <c r="AR287" i="12"/>
  <c r="AS287" i="12"/>
  <c r="AT287" i="12"/>
  <c r="AU287" i="12"/>
  <c r="AV287" i="12"/>
  <c r="M288" i="12"/>
  <c r="N288" i="12"/>
  <c r="O288" i="12"/>
  <c r="P288" i="12"/>
  <c r="Q288" i="12"/>
  <c r="R288" i="12"/>
  <c r="S288" i="12"/>
  <c r="T288" i="12"/>
  <c r="U288" i="12"/>
  <c r="V288" i="12"/>
  <c r="W288" i="12"/>
  <c r="X288" i="12"/>
  <c r="Y288" i="12"/>
  <c r="Z288" i="12"/>
  <c r="AA288" i="12"/>
  <c r="AB288" i="12"/>
  <c r="AC288" i="12"/>
  <c r="AD288" i="12"/>
  <c r="AE288" i="12"/>
  <c r="AF288" i="12"/>
  <c r="AG288" i="12"/>
  <c r="AH288" i="12"/>
  <c r="AI288" i="12"/>
  <c r="AJ288" i="12"/>
  <c r="AK288" i="12"/>
  <c r="AL288" i="12"/>
  <c r="AM288" i="12"/>
  <c r="AN288" i="12"/>
  <c r="AO288" i="12"/>
  <c r="AP288" i="12"/>
  <c r="AQ288" i="12"/>
  <c r="AR288" i="12"/>
  <c r="AS288" i="12"/>
  <c r="AT288" i="12"/>
  <c r="AU288" i="12"/>
  <c r="AV288" i="12"/>
  <c r="M289" i="12"/>
  <c r="N289" i="12"/>
  <c r="O289" i="12"/>
  <c r="P289" i="12"/>
  <c r="Q289" i="12"/>
  <c r="R289" i="12"/>
  <c r="S289" i="12"/>
  <c r="T289" i="12"/>
  <c r="U289" i="12"/>
  <c r="V289" i="12"/>
  <c r="W289" i="12"/>
  <c r="X289" i="12"/>
  <c r="Y289" i="12"/>
  <c r="Z289" i="12"/>
  <c r="AA289" i="12"/>
  <c r="AB289" i="12"/>
  <c r="AC289" i="12"/>
  <c r="AD289" i="12"/>
  <c r="AE289" i="12"/>
  <c r="AF289" i="12"/>
  <c r="AG289" i="12"/>
  <c r="AH289" i="12"/>
  <c r="AI289" i="12"/>
  <c r="AJ289" i="12"/>
  <c r="AK289" i="12"/>
  <c r="AL289" i="12"/>
  <c r="AM289" i="12"/>
  <c r="AN289" i="12"/>
  <c r="AO289" i="12"/>
  <c r="AP289" i="12"/>
  <c r="AQ289" i="12"/>
  <c r="AR289" i="12"/>
  <c r="AS289" i="12"/>
  <c r="AT289" i="12"/>
  <c r="AU289" i="12"/>
  <c r="AV289" i="12"/>
  <c r="M290" i="12"/>
  <c r="N290" i="12"/>
  <c r="O290" i="12"/>
  <c r="P290" i="12"/>
  <c r="Q290" i="12"/>
  <c r="R290" i="12"/>
  <c r="S290" i="12"/>
  <c r="T290" i="12"/>
  <c r="U290" i="12"/>
  <c r="V290" i="12"/>
  <c r="W290" i="12"/>
  <c r="X290" i="12"/>
  <c r="Y290" i="12"/>
  <c r="Z290" i="12"/>
  <c r="AA290" i="12"/>
  <c r="AB290" i="12"/>
  <c r="AC290" i="12"/>
  <c r="AD290" i="12"/>
  <c r="AE290" i="12"/>
  <c r="AF290" i="12"/>
  <c r="AG290" i="12"/>
  <c r="AH290" i="12"/>
  <c r="AI290" i="12"/>
  <c r="AJ290" i="12"/>
  <c r="AK290" i="12"/>
  <c r="AL290" i="12"/>
  <c r="AM290" i="12"/>
  <c r="AN290" i="12"/>
  <c r="AO290" i="12"/>
  <c r="AP290" i="12"/>
  <c r="AQ290" i="12"/>
  <c r="AR290" i="12"/>
  <c r="AS290" i="12"/>
  <c r="AT290" i="12"/>
  <c r="AU290" i="12"/>
  <c r="AV290" i="12"/>
  <c r="M291" i="12"/>
  <c r="N291" i="12"/>
  <c r="O291" i="12"/>
  <c r="P291" i="12"/>
  <c r="Q291" i="12"/>
  <c r="R291" i="12"/>
  <c r="S291" i="12"/>
  <c r="T291" i="12"/>
  <c r="U291" i="12"/>
  <c r="V291" i="12"/>
  <c r="W291" i="12"/>
  <c r="X291" i="12"/>
  <c r="Y291" i="12"/>
  <c r="Z291" i="12"/>
  <c r="AA291" i="12"/>
  <c r="AB291" i="12"/>
  <c r="AC291" i="12"/>
  <c r="AD291" i="12"/>
  <c r="AE291" i="12"/>
  <c r="AF291" i="12"/>
  <c r="AG291" i="12"/>
  <c r="AH291" i="12"/>
  <c r="AI291" i="12"/>
  <c r="AJ291" i="12"/>
  <c r="AK291" i="12"/>
  <c r="AL291" i="12"/>
  <c r="AM291" i="12"/>
  <c r="AN291" i="12"/>
  <c r="AO291" i="12"/>
  <c r="AP291" i="12"/>
  <c r="AQ291" i="12"/>
  <c r="AR291" i="12"/>
  <c r="AS291" i="12"/>
  <c r="AT291" i="12"/>
  <c r="AU291" i="12"/>
  <c r="AV291" i="12"/>
  <c r="M292" i="12"/>
  <c r="N292" i="12"/>
  <c r="O292" i="12"/>
  <c r="P292" i="12"/>
  <c r="Q292" i="12"/>
  <c r="R292" i="12"/>
  <c r="S292" i="12"/>
  <c r="T292" i="12"/>
  <c r="U292" i="12"/>
  <c r="V292" i="12"/>
  <c r="W292" i="12"/>
  <c r="X292" i="12"/>
  <c r="Y292" i="12"/>
  <c r="Z292" i="12"/>
  <c r="AA292" i="12"/>
  <c r="AB292" i="12"/>
  <c r="AC292" i="12"/>
  <c r="AD292" i="12"/>
  <c r="AE292" i="12"/>
  <c r="AF292" i="12"/>
  <c r="AG292" i="12"/>
  <c r="AH292" i="12"/>
  <c r="AI292" i="12"/>
  <c r="AJ292" i="12"/>
  <c r="AK292" i="12"/>
  <c r="AL292" i="12"/>
  <c r="AM292" i="12"/>
  <c r="AN292" i="12"/>
  <c r="AO292" i="12"/>
  <c r="AP292" i="12"/>
  <c r="AQ292" i="12"/>
  <c r="AR292" i="12"/>
  <c r="AS292" i="12"/>
  <c r="AT292" i="12"/>
  <c r="AU292" i="12"/>
  <c r="AV292" i="12"/>
  <c r="M293" i="12"/>
  <c r="N293" i="12"/>
  <c r="O293" i="12"/>
  <c r="P293" i="12"/>
  <c r="Q293" i="12"/>
  <c r="R293" i="12"/>
  <c r="S293" i="12"/>
  <c r="T293" i="12"/>
  <c r="U293" i="12"/>
  <c r="V293" i="12"/>
  <c r="W293" i="12"/>
  <c r="X293" i="12"/>
  <c r="Y293" i="12"/>
  <c r="Z293" i="12"/>
  <c r="AA293" i="12"/>
  <c r="AB293" i="12"/>
  <c r="AC293" i="12"/>
  <c r="AD293" i="12"/>
  <c r="AE293" i="12"/>
  <c r="AF293" i="12"/>
  <c r="AG293" i="12"/>
  <c r="AH293" i="12"/>
  <c r="AI293" i="12"/>
  <c r="AJ293" i="12"/>
  <c r="AK293" i="12"/>
  <c r="AL293" i="12"/>
  <c r="AM293" i="12"/>
  <c r="AN293" i="12"/>
  <c r="AO293" i="12"/>
  <c r="AP293" i="12"/>
  <c r="AQ293" i="12"/>
  <c r="AR293" i="12"/>
  <c r="AS293" i="12"/>
  <c r="AT293" i="12"/>
  <c r="AU293" i="12"/>
  <c r="AV293" i="12"/>
  <c r="M294" i="12"/>
  <c r="N294" i="12"/>
  <c r="O294" i="12"/>
  <c r="P294" i="12"/>
  <c r="Q294" i="12"/>
  <c r="R294" i="12"/>
  <c r="S294" i="12"/>
  <c r="T294" i="12"/>
  <c r="U294" i="12"/>
  <c r="V294" i="12"/>
  <c r="W294" i="12"/>
  <c r="X294" i="12"/>
  <c r="Y294" i="12"/>
  <c r="Z294" i="12"/>
  <c r="AA294" i="12"/>
  <c r="AB294" i="12"/>
  <c r="AC294" i="12"/>
  <c r="AD294" i="12"/>
  <c r="AE294" i="12"/>
  <c r="AF294" i="12"/>
  <c r="AG294" i="12"/>
  <c r="AH294" i="12"/>
  <c r="AI294" i="12"/>
  <c r="AJ294" i="12"/>
  <c r="AK294" i="12"/>
  <c r="AL294" i="12"/>
  <c r="AM294" i="12"/>
  <c r="AN294" i="12"/>
  <c r="AO294" i="12"/>
  <c r="AP294" i="12"/>
  <c r="AQ294" i="12"/>
  <c r="AR294" i="12"/>
  <c r="AS294" i="12"/>
  <c r="AT294" i="12"/>
  <c r="AU294" i="12"/>
  <c r="AV294" i="12"/>
  <c r="M295" i="12"/>
  <c r="N295" i="12"/>
  <c r="O295" i="12"/>
  <c r="P295" i="12"/>
  <c r="Q295" i="12"/>
  <c r="R295" i="12"/>
  <c r="S295" i="12"/>
  <c r="T295" i="12"/>
  <c r="U295" i="12"/>
  <c r="V295" i="12"/>
  <c r="W295" i="12"/>
  <c r="X295" i="12"/>
  <c r="Y295" i="12"/>
  <c r="Z295" i="12"/>
  <c r="AA295" i="12"/>
  <c r="AB295" i="12"/>
  <c r="AC295" i="12"/>
  <c r="AD295" i="12"/>
  <c r="AE295" i="12"/>
  <c r="AF295" i="12"/>
  <c r="AG295" i="12"/>
  <c r="AH295" i="12"/>
  <c r="AI295" i="12"/>
  <c r="AJ295" i="12"/>
  <c r="AK295" i="12"/>
  <c r="AL295" i="12"/>
  <c r="AM295" i="12"/>
  <c r="AN295" i="12"/>
  <c r="AO295" i="12"/>
  <c r="AP295" i="12"/>
  <c r="AQ295" i="12"/>
  <c r="AR295" i="12"/>
  <c r="AS295" i="12"/>
  <c r="AT295" i="12"/>
  <c r="AU295" i="12"/>
  <c r="AV295" i="12"/>
  <c r="M296" i="12"/>
  <c r="N296" i="12"/>
  <c r="O296" i="12"/>
  <c r="P296" i="12"/>
  <c r="Q296" i="12"/>
  <c r="R296" i="12"/>
  <c r="S296" i="12"/>
  <c r="T296" i="12"/>
  <c r="U296" i="12"/>
  <c r="V296" i="12"/>
  <c r="W296" i="12"/>
  <c r="X296" i="12"/>
  <c r="Y296" i="12"/>
  <c r="Z296" i="12"/>
  <c r="AA296" i="12"/>
  <c r="AB296" i="12"/>
  <c r="AC296" i="12"/>
  <c r="AD296" i="12"/>
  <c r="AE296" i="12"/>
  <c r="AF296" i="12"/>
  <c r="AG296" i="12"/>
  <c r="AH296" i="12"/>
  <c r="AI296" i="12"/>
  <c r="AJ296" i="12"/>
  <c r="AK296" i="12"/>
  <c r="AL296" i="12"/>
  <c r="AM296" i="12"/>
  <c r="AN296" i="12"/>
  <c r="AO296" i="12"/>
  <c r="AP296" i="12"/>
  <c r="AQ296" i="12"/>
  <c r="AR296" i="12"/>
  <c r="AS296" i="12"/>
  <c r="AT296" i="12"/>
  <c r="AU296" i="12"/>
  <c r="AV296" i="12"/>
  <c r="M297" i="12"/>
  <c r="N297" i="12"/>
  <c r="O297" i="12"/>
  <c r="P297" i="12"/>
  <c r="Q297" i="12"/>
  <c r="R297" i="12"/>
  <c r="S297" i="12"/>
  <c r="T297" i="12"/>
  <c r="U297" i="12"/>
  <c r="V297" i="12"/>
  <c r="W297" i="12"/>
  <c r="X297" i="12"/>
  <c r="Y297" i="12"/>
  <c r="Z297" i="12"/>
  <c r="AA297" i="12"/>
  <c r="AB297" i="12"/>
  <c r="AC297" i="12"/>
  <c r="AD297" i="12"/>
  <c r="AE297" i="12"/>
  <c r="AF297" i="12"/>
  <c r="AG297" i="12"/>
  <c r="AH297" i="12"/>
  <c r="AI297" i="12"/>
  <c r="AJ297" i="12"/>
  <c r="AK297" i="12"/>
  <c r="AL297" i="12"/>
  <c r="AM297" i="12"/>
  <c r="AN297" i="12"/>
  <c r="AO297" i="12"/>
  <c r="AP297" i="12"/>
  <c r="AQ297" i="12"/>
  <c r="AR297" i="12"/>
  <c r="AS297" i="12"/>
  <c r="AT297" i="12"/>
  <c r="AU297" i="12"/>
  <c r="AV297" i="12"/>
  <c r="M298" i="12"/>
  <c r="N298" i="12"/>
  <c r="O298" i="12"/>
  <c r="P298" i="12"/>
  <c r="Q298" i="12"/>
  <c r="R298" i="12"/>
  <c r="S298" i="12"/>
  <c r="T298" i="12"/>
  <c r="U298" i="12"/>
  <c r="V298" i="12"/>
  <c r="W298" i="12"/>
  <c r="X298" i="12"/>
  <c r="Y298" i="12"/>
  <c r="Z298" i="12"/>
  <c r="AA298" i="12"/>
  <c r="AB298" i="12"/>
  <c r="AC298" i="12"/>
  <c r="AD298" i="12"/>
  <c r="AE298" i="12"/>
  <c r="AF298" i="12"/>
  <c r="AG298" i="12"/>
  <c r="AH298" i="12"/>
  <c r="AI298" i="12"/>
  <c r="AJ298" i="12"/>
  <c r="AK298" i="12"/>
  <c r="AL298" i="12"/>
  <c r="AM298" i="12"/>
  <c r="AN298" i="12"/>
  <c r="AO298" i="12"/>
  <c r="AP298" i="12"/>
  <c r="AQ298" i="12"/>
  <c r="AR298" i="12"/>
  <c r="AS298" i="12"/>
  <c r="AT298" i="12"/>
  <c r="AU298" i="12"/>
  <c r="AV298" i="12"/>
  <c r="M299" i="12"/>
  <c r="N299" i="12"/>
  <c r="O299" i="12"/>
  <c r="P299" i="12"/>
  <c r="Q299" i="12"/>
  <c r="R299" i="12"/>
  <c r="S299" i="12"/>
  <c r="T299" i="12"/>
  <c r="U299" i="12"/>
  <c r="V299" i="12"/>
  <c r="W299" i="12"/>
  <c r="X299" i="12"/>
  <c r="Y299" i="12"/>
  <c r="Z299" i="12"/>
  <c r="AA299" i="12"/>
  <c r="AB299" i="12"/>
  <c r="AC299" i="12"/>
  <c r="AD299" i="12"/>
  <c r="AE299" i="12"/>
  <c r="AF299" i="12"/>
  <c r="AG299" i="12"/>
  <c r="AH299" i="12"/>
  <c r="AI299" i="12"/>
  <c r="AJ299" i="12"/>
  <c r="AK299" i="12"/>
  <c r="AL299" i="12"/>
  <c r="AM299" i="12"/>
  <c r="AN299" i="12"/>
  <c r="AO299" i="12"/>
  <c r="AP299" i="12"/>
  <c r="AQ299" i="12"/>
  <c r="AR299" i="12"/>
  <c r="AS299" i="12"/>
  <c r="AT299" i="12"/>
  <c r="AU299" i="12"/>
  <c r="AV299" i="12"/>
  <c r="M300" i="12"/>
  <c r="N300" i="12"/>
  <c r="O300" i="12"/>
  <c r="P300" i="12"/>
  <c r="Q300" i="12"/>
  <c r="R300" i="12"/>
  <c r="S300" i="12"/>
  <c r="T300" i="12"/>
  <c r="U300" i="12"/>
  <c r="V300" i="12"/>
  <c r="W300" i="12"/>
  <c r="X300" i="12"/>
  <c r="Y300" i="12"/>
  <c r="Z300" i="12"/>
  <c r="AA300" i="12"/>
  <c r="AB300" i="12"/>
  <c r="AC300" i="12"/>
  <c r="AD300" i="12"/>
  <c r="AE300" i="12"/>
  <c r="AF300" i="12"/>
  <c r="AG300" i="12"/>
  <c r="AH300" i="12"/>
  <c r="AI300" i="12"/>
  <c r="AJ300" i="12"/>
  <c r="AK300" i="12"/>
  <c r="AL300" i="12"/>
  <c r="AM300" i="12"/>
  <c r="AN300" i="12"/>
  <c r="AO300" i="12"/>
  <c r="AP300" i="12"/>
  <c r="AQ300" i="12"/>
  <c r="AR300" i="12"/>
  <c r="AS300" i="12"/>
  <c r="AT300" i="12"/>
  <c r="AU300" i="12"/>
  <c r="AV300" i="12"/>
  <c r="M301" i="12"/>
  <c r="N301" i="12"/>
  <c r="O301" i="12"/>
  <c r="P301" i="12"/>
  <c r="Q301" i="12"/>
  <c r="R301" i="12"/>
  <c r="S301" i="12"/>
  <c r="T301" i="12"/>
  <c r="U301" i="12"/>
  <c r="V301" i="12"/>
  <c r="W301" i="12"/>
  <c r="X301" i="12"/>
  <c r="Y301" i="12"/>
  <c r="Z301" i="12"/>
  <c r="AA301" i="12"/>
  <c r="AB301" i="12"/>
  <c r="AC301" i="12"/>
  <c r="AD301" i="12"/>
  <c r="AE301" i="12"/>
  <c r="AF301" i="12"/>
  <c r="AG301" i="12"/>
  <c r="AH301" i="12"/>
  <c r="AI301" i="12"/>
  <c r="AJ301" i="12"/>
  <c r="AK301" i="12"/>
  <c r="AL301" i="12"/>
  <c r="AM301" i="12"/>
  <c r="AN301" i="12"/>
  <c r="AO301" i="12"/>
  <c r="AP301" i="12"/>
  <c r="AQ301" i="12"/>
  <c r="AR301" i="12"/>
  <c r="AS301" i="12"/>
  <c r="AT301" i="12"/>
  <c r="AU301" i="12"/>
  <c r="AV301" i="12"/>
  <c r="M302" i="12"/>
  <c r="N302" i="12"/>
  <c r="O302" i="12"/>
  <c r="P302" i="12"/>
  <c r="Q302" i="12"/>
  <c r="R302" i="12"/>
  <c r="S302" i="12"/>
  <c r="T302" i="12"/>
  <c r="U302" i="12"/>
  <c r="V302" i="12"/>
  <c r="W302" i="12"/>
  <c r="X302" i="12"/>
  <c r="Y302" i="12"/>
  <c r="Z302" i="12"/>
  <c r="AA302" i="12"/>
  <c r="AB302" i="12"/>
  <c r="AC302" i="12"/>
  <c r="AD302" i="12"/>
  <c r="AE302" i="12"/>
  <c r="AF302" i="12"/>
  <c r="AG302" i="12"/>
  <c r="AH302" i="12"/>
  <c r="AI302" i="12"/>
  <c r="AJ302" i="12"/>
  <c r="AK302" i="12"/>
  <c r="AL302" i="12"/>
  <c r="AM302" i="12"/>
  <c r="AN302" i="12"/>
  <c r="AO302" i="12"/>
  <c r="AP302" i="12"/>
  <c r="AQ302" i="12"/>
  <c r="AR302" i="12"/>
  <c r="AS302" i="12"/>
  <c r="AT302" i="12"/>
  <c r="AU302" i="12"/>
  <c r="AV302" i="12"/>
  <c r="M303" i="12"/>
  <c r="N303" i="12"/>
  <c r="O303" i="12"/>
  <c r="P303" i="12"/>
  <c r="Q303" i="12"/>
  <c r="R303" i="12"/>
  <c r="S303" i="12"/>
  <c r="T303" i="12"/>
  <c r="U303" i="12"/>
  <c r="V303" i="12"/>
  <c r="W303" i="12"/>
  <c r="X303" i="12"/>
  <c r="Y303" i="12"/>
  <c r="Z303" i="12"/>
  <c r="AA303" i="12"/>
  <c r="AB303" i="12"/>
  <c r="AC303" i="12"/>
  <c r="AD303" i="12"/>
  <c r="AE303" i="12"/>
  <c r="AF303" i="12"/>
  <c r="AG303" i="12"/>
  <c r="AH303" i="12"/>
  <c r="AI303" i="12"/>
  <c r="AJ303" i="12"/>
  <c r="AK303" i="12"/>
  <c r="AL303" i="12"/>
  <c r="AM303" i="12"/>
  <c r="AN303" i="12"/>
  <c r="AO303" i="12"/>
  <c r="AP303" i="12"/>
  <c r="AQ303" i="12"/>
  <c r="AR303" i="12"/>
  <c r="AS303" i="12"/>
  <c r="AT303" i="12"/>
  <c r="AU303" i="12"/>
  <c r="AV303" i="12"/>
  <c r="M304" i="12"/>
  <c r="N304" i="12"/>
  <c r="O304" i="12"/>
  <c r="P304" i="12"/>
  <c r="Q304" i="12"/>
  <c r="R304" i="12"/>
  <c r="S304" i="12"/>
  <c r="T304" i="12"/>
  <c r="U304" i="12"/>
  <c r="V304" i="12"/>
  <c r="W304" i="12"/>
  <c r="X304" i="12"/>
  <c r="Y304" i="12"/>
  <c r="Z304" i="12"/>
  <c r="AA304" i="12"/>
  <c r="AB304" i="12"/>
  <c r="AC304" i="12"/>
  <c r="AD304" i="12"/>
  <c r="AE304" i="12"/>
  <c r="AF304" i="12"/>
  <c r="AG304" i="12"/>
  <c r="AH304" i="12"/>
  <c r="AI304" i="12"/>
  <c r="AJ304" i="12"/>
  <c r="AK304" i="12"/>
  <c r="AL304" i="12"/>
  <c r="AM304" i="12"/>
  <c r="AN304" i="12"/>
  <c r="AO304" i="12"/>
  <c r="AP304" i="12"/>
  <c r="AQ304" i="12"/>
  <c r="AR304" i="12"/>
  <c r="AS304" i="12"/>
  <c r="AT304" i="12"/>
  <c r="AU304" i="12"/>
  <c r="AV304" i="12"/>
  <c r="M305" i="12"/>
  <c r="N305" i="12"/>
  <c r="O305" i="12"/>
  <c r="P305" i="12"/>
  <c r="Q305" i="12"/>
  <c r="R305" i="12"/>
  <c r="S305" i="12"/>
  <c r="T305" i="12"/>
  <c r="U305" i="12"/>
  <c r="V305" i="12"/>
  <c r="W305" i="12"/>
  <c r="X305" i="12"/>
  <c r="Y305" i="12"/>
  <c r="Z305" i="12"/>
  <c r="AA305" i="12"/>
  <c r="AB305" i="12"/>
  <c r="AC305" i="12"/>
  <c r="AD305" i="12"/>
  <c r="AE305" i="12"/>
  <c r="AF305" i="12"/>
  <c r="AG305" i="12"/>
  <c r="AH305" i="12"/>
  <c r="AI305" i="12"/>
  <c r="AJ305" i="12"/>
  <c r="AK305" i="12"/>
  <c r="AL305" i="12"/>
  <c r="AM305" i="12"/>
  <c r="AN305" i="12"/>
  <c r="AO305" i="12"/>
  <c r="AP305" i="12"/>
  <c r="AQ305" i="12"/>
  <c r="AR305" i="12"/>
  <c r="AS305" i="12"/>
  <c r="AT305" i="12"/>
  <c r="AU305" i="12"/>
  <c r="AV305" i="12"/>
  <c r="M306" i="12"/>
  <c r="N306" i="12"/>
  <c r="O306" i="12"/>
  <c r="P306" i="12"/>
  <c r="Q306" i="12"/>
  <c r="R306" i="12"/>
  <c r="S306" i="12"/>
  <c r="T306" i="12"/>
  <c r="U306" i="12"/>
  <c r="V306" i="12"/>
  <c r="W306" i="12"/>
  <c r="X306" i="12"/>
  <c r="Y306" i="12"/>
  <c r="Z306" i="12"/>
  <c r="AA306" i="12"/>
  <c r="AB306" i="12"/>
  <c r="AC306" i="12"/>
  <c r="AD306" i="12"/>
  <c r="AE306" i="12"/>
  <c r="AF306" i="12"/>
  <c r="AG306" i="12"/>
  <c r="AH306" i="12"/>
  <c r="AI306" i="12"/>
  <c r="AJ306" i="12"/>
  <c r="AK306" i="12"/>
  <c r="AL306" i="12"/>
  <c r="AM306" i="12"/>
  <c r="AN306" i="12"/>
  <c r="AO306" i="12"/>
  <c r="AP306" i="12"/>
  <c r="AQ306" i="12"/>
  <c r="AR306" i="12"/>
  <c r="AS306" i="12"/>
  <c r="AT306" i="12"/>
  <c r="AU306" i="12"/>
  <c r="AV306" i="12"/>
  <c r="M307" i="12"/>
  <c r="N307" i="12"/>
  <c r="O307" i="12"/>
  <c r="P307" i="12"/>
  <c r="Q307" i="12"/>
  <c r="R307" i="12"/>
  <c r="S307" i="12"/>
  <c r="T307" i="12"/>
  <c r="U307" i="12"/>
  <c r="V307" i="12"/>
  <c r="W307" i="12"/>
  <c r="X307" i="12"/>
  <c r="Y307" i="12"/>
  <c r="Z307" i="12"/>
  <c r="AA307" i="12"/>
  <c r="AB307" i="12"/>
  <c r="AC307" i="12"/>
  <c r="AD307" i="12"/>
  <c r="AE307" i="12"/>
  <c r="AF307" i="12"/>
  <c r="AG307" i="12"/>
  <c r="AH307" i="12"/>
  <c r="AI307" i="12"/>
  <c r="AJ307" i="12"/>
  <c r="AK307" i="12"/>
  <c r="AL307" i="12"/>
  <c r="AM307" i="12"/>
  <c r="AN307" i="12"/>
  <c r="AO307" i="12"/>
  <c r="AP307" i="12"/>
  <c r="AQ307" i="12"/>
  <c r="AR307" i="12"/>
  <c r="AS307" i="12"/>
  <c r="AT307" i="12"/>
  <c r="AU307" i="12"/>
  <c r="AV307" i="12"/>
  <c r="M308" i="12"/>
  <c r="N308" i="12"/>
  <c r="O308" i="12"/>
  <c r="P308" i="12"/>
  <c r="Q308" i="12"/>
  <c r="R308" i="12"/>
  <c r="S308" i="12"/>
  <c r="T308" i="12"/>
  <c r="U308" i="12"/>
  <c r="V308" i="12"/>
  <c r="W308" i="12"/>
  <c r="X308" i="12"/>
  <c r="Y308" i="12"/>
  <c r="Z308" i="12"/>
  <c r="AA308" i="12"/>
  <c r="AB308" i="12"/>
  <c r="AC308" i="12"/>
  <c r="AD308" i="12"/>
  <c r="AE308" i="12"/>
  <c r="AF308" i="12"/>
  <c r="AG308" i="12"/>
  <c r="AH308" i="12"/>
  <c r="AI308" i="12"/>
  <c r="AJ308" i="12"/>
  <c r="AK308" i="12"/>
  <c r="AL308" i="12"/>
  <c r="AM308" i="12"/>
  <c r="AN308" i="12"/>
  <c r="AO308" i="12"/>
  <c r="AP308" i="12"/>
  <c r="AQ308" i="12"/>
  <c r="AR308" i="12"/>
  <c r="AS308" i="12"/>
  <c r="AT308" i="12"/>
  <c r="AU308" i="12"/>
  <c r="AV308" i="12"/>
  <c r="M309" i="12"/>
  <c r="N309" i="12"/>
  <c r="O309" i="12"/>
  <c r="P309" i="12"/>
  <c r="Q309" i="12"/>
  <c r="R309" i="12"/>
  <c r="S309" i="12"/>
  <c r="T309" i="12"/>
  <c r="U309" i="12"/>
  <c r="V309" i="12"/>
  <c r="W309" i="12"/>
  <c r="X309" i="12"/>
  <c r="Y309" i="12"/>
  <c r="Z309" i="12"/>
  <c r="AA309" i="12"/>
  <c r="AB309" i="12"/>
  <c r="AC309" i="12"/>
  <c r="AD309" i="12"/>
  <c r="AE309" i="12"/>
  <c r="AF309" i="12"/>
  <c r="AG309" i="12"/>
  <c r="AH309" i="12"/>
  <c r="AI309" i="12"/>
  <c r="AJ309" i="12"/>
  <c r="AK309" i="12"/>
  <c r="AL309" i="12"/>
  <c r="AM309" i="12"/>
  <c r="AN309" i="12"/>
  <c r="AO309" i="12"/>
  <c r="AP309" i="12"/>
  <c r="AQ309" i="12"/>
  <c r="AR309" i="12"/>
  <c r="AS309" i="12"/>
  <c r="AT309" i="12"/>
  <c r="AU309" i="12"/>
  <c r="AV309" i="12"/>
  <c r="M310" i="12"/>
  <c r="N310" i="12"/>
  <c r="O310" i="12"/>
  <c r="P310" i="12"/>
  <c r="Q310" i="12"/>
  <c r="R310" i="12"/>
  <c r="S310" i="12"/>
  <c r="T310" i="12"/>
  <c r="U310" i="12"/>
  <c r="V310" i="12"/>
  <c r="W310" i="12"/>
  <c r="X310" i="12"/>
  <c r="Y310" i="12"/>
  <c r="Z310" i="12"/>
  <c r="AA310" i="12"/>
  <c r="AB310" i="12"/>
  <c r="AC310" i="12"/>
  <c r="AD310" i="12"/>
  <c r="AE310" i="12"/>
  <c r="AF310" i="12"/>
  <c r="AG310" i="12"/>
  <c r="AH310" i="12"/>
  <c r="AI310" i="12"/>
  <c r="AJ310" i="12"/>
  <c r="AK310" i="12"/>
  <c r="AL310" i="12"/>
  <c r="AM310" i="12"/>
  <c r="AN310" i="12"/>
  <c r="AO310" i="12"/>
  <c r="AP310" i="12"/>
  <c r="AQ310" i="12"/>
  <c r="AR310" i="12"/>
  <c r="AS310" i="12"/>
  <c r="AT310" i="12"/>
  <c r="AU310" i="12"/>
  <c r="AV310" i="12"/>
  <c r="M311" i="12"/>
  <c r="N311" i="12"/>
  <c r="O311" i="12"/>
  <c r="P311" i="12"/>
  <c r="Q311" i="12"/>
  <c r="R311" i="12"/>
  <c r="S311" i="12"/>
  <c r="T311" i="12"/>
  <c r="U311" i="12"/>
  <c r="V311" i="12"/>
  <c r="W311" i="12"/>
  <c r="X311" i="12"/>
  <c r="Y311" i="12"/>
  <c r="Z311" i="12"/>
  <c r="AA311" i="12"/>
  <c r="AB311" i="12"/>
  <c r="AC311" i="12"/>
  <c r="AD311" i="12"/>
  <c r="AE311" i="12"/>
  <c r="AF311" i="12"/>
  <c r="AG311" i="12"/>
  <c r="AH311" i="12"/>
  <c r="AI311" i="12"/>
  <c r="AJ311" i="12"/>
  <c r="AK311" i="12"/>
  <c r="AL311" i="12"/>
  <c r="AM311" i="12"/>
  <c r="AN311" i="12"/>
  <c r="AO311" i="12"/>
  <c r="AP311" i="12"/>
  <c r="AQ311" i="12"/>
  <c r="AR311" i="12"/>
  <c r="AS311" i="12"/>
  <c r="AT311" i="12"/>
  <c r="AU311" i="12"/>
  <c r="AV311" i="12"/>
  <c r="M312" i="12"/>
  <c r="N312" i="12"/>
  <c r="O312" i="12"/>
  <c r="P312" i="12"/>
  <c r="Q312" i="12"/>
  <c r="R312" i="12"/>
  <c r="S312" i="12"/>
  <c r="T312" i="12"/>
  <c r="U312" i="12"/>
  <c r="V312" i="12"/>
  <c r="W312" i="12"/>
  <c r="X312" i="12"/>
  <c r="Y312" i="12"/>
  <c r="Z312" i="12"/>
  <c r="AA312" i="12"/>
  <c r="AB312" i="12"/>
  <c r="AC312" i="12"/>
  <c r="AD312" i="12"/>
  <c r="AE312" i="12"/>
  <c r="AF312" i="12"/>
  <c r="AG312" i="12"/>
  <c r="AH312" i="12"/>
  <c r="AI312" i="12"/>
  <c r="AJ312" i="12"/>
  <c r="AK312" i="12"/>
  <c r="AL312" i="12"/>
  <c r="AM312" i="12"/>
  <c r="AN312" i="12"/>
  <c r="AO312" i="12"/>
  <c r="AP312" i="12"/>
  <c r="AQ312" i="12"/>
  <c r="AR312" i="12"/>
  <c r="AS312" i="12"/>
  <c r="AT312" i="12"/>
  <c r="AU312" i="12"/>
  <c r="AV312" i="12"/>
  <c r="M313" i="12"/>
  <c r="N313" i="12"/>
  <c r="O313" i="12"/>
  <c r="P313" i="12"/>
  <c r="Q313" i="12"/>
  <c r="R313" i="12"/>
  <c r="S313" i="12"/>
  <c r="T313" i="12"/>
  <c r="U313" i="12"/>
  <c r="V313" i="12"/>
  <c r="W313" i="12"/>
  <c r="X313" i="12"/>
  <c r="Y313" i="12"/>
  <c r="Z313" i="12"/>
  <c r="AA313" i="12"/>
  <c r="AB313" i="12"/>
  <c r="AC313" i="12"/>
  <c r="AD313" i="12"/>
  <c r="AE313" i="12"/>
  <c r="AF313" i="12"/>
  <c r="AG313" i="12"/>
  <c r="AH313" i="12"/>
  <c r="AI313" i="12"/>
  <c r="AJ313" i="12"/>
  <c r="AK313" i="12"/>
  <c r="AL313" i="12"/>
  <c r="AM313" i="12"/>
  <c r="AN313" i="12"/>
  <c r="AO313" i="12"/>
  <c r="AP313" i="12"/>
  <c r="AQ313" i="12"/>
  <c r="AR313" i="12"/>
  <c r="AS313" i="12"/>
  <c r="AT313" i="12"/>
  <c r="AU313" i="12"/>
  <c r="AV313" i="12"/>
  <c r="M314" i="12"/>
  <c r="N314" i="12"/>
  <c r="O314" i="12"/>
  <c r="P314" i="12"/>
  <c r="Q314" i="12"/>
  <c r="R314" i="12"/>
  <c r="S314" i="12"/>
  <c r="T314" i="12"/>
  <c r="U314" i="12"/>
  <c r="V314" i="12"/>
  <c r="W314" i="12"/>
  <c r="X314" i="12"/>
  <c r="Y314" i="12"/>
  <c r="Z314" i="12"/>
  <c r="AA314" i="12"/>
  <c r="AB314" i="12"/>
  <c r="AC314" i="12"/>
  <c r="AD314" i="12"/>
  <c r="AE314" i="12"/>
  <c r="AF314" i="12"/>
  <c r="AG314" i="12"/>
  <c r="AH314" i="12"/>
  <c r="AI314" i="12"/>
  <c r="AJ314" i="12"/>
  <c r="AK314" i="12"/>
  <c r="AL314" i="12"/>
  <c r="AM314" i="12"/>
  <c r="AN314" i="12"/>
  <c r="AO314" i="12"/>
  <c r="AP314" i="12"/>
  <c r="AQ314" i="12"/>
  <c r="AR314" i="12"/>
  <c r="AS314" i="12"/>
  <c r="AT314" i="12"/>
  <c r="AU314" i="12"/>
  <c r="AV314" i="12"/>
  <c r="M315" i="12"/>
  <c r="N315" i="12"/>
  <c r="O315" i="12"/>
  <c r="P315" i="12"/>
  <c r="Q315" i="12"/>
  <c r="R315" i="12"/>
  <c r="S315" i="12"/>
  <c r="T315" i="12"/>
  <c r="U315" i="12"/>
  <c r="V315" i="12"/>
  <c r="W315" i="12"/>
  <c r="X315" i="12"/>
  <c r="Y315" i="12"/>
  <c r="Z315" i="12"/>
  <c r="AA315" i="12"/>
  <c r="AB315" i="12"/>
  <c r="AC315" i="12"/>
  <c r="AD315" i="12"/>
  <c r="AE315" i="12"/>
  <c r="AF315" i="12"/>
  <c r="AG315" i="12"/>
  <c r="AH315" i="12"/>
  <c r="AI315" i="12"/>
  <c r="AJ315" i="12"/>
  <c r="AK315" i="12"/>
  <c r="AL315" i="12"/>
  <c r="AM315" i="12"/>
  <c r="AN315" i="12"/>
  <c r="AO315" i="12"/>
  <c r="AP315" i="12"/>
  <c r="AQ315" i="12"/>
  <c r="AR315" i="12"/>
  <c r="AS315" i="12"/>
  <c r="AT315" i="12"/>
  <c r="AU315" i="12"/>
  <c r="AV315" i="12"/>
  <c r="M316" i="12"/>
  <c r="N316" i="12"/>
  <c r="O316" i="12"/>
  <c r="P316" i="12"/>
  <c r="Q316" i="12"/>
  <c r="R316" i="12"/>
  <c r="S316" i="12"/>
  <c r="T316" i="12"/>
  <c r="U316" i="12"/>
  <c r="V316" i="12"/>
  <c r="W316" i="12"/>
  <c r="X316" i="12"/>
  <c r="Y316" i="12"/>
  <c r="Z316" i="12"/>
  <c r="AA316" i="12"/>
  <c r="AB316" i="12"/>
  <c r="AC316" i="12"/>
  <c r="AD316" i="12"/>
  <c r="AE316" i="12"/>
  <c r="AF316" i="12"/>
  <c r="AG316" i="12"/>
  <c r="AH316" i="12"/>
  <c r="AI316" i="12"/>
  <c r="AJ316" i="12"/>
  <c r="AK316" i="12"/>
  <c r="AL316" i="12"/>
  <c r="AM316" i="12"/>
  <c r="AN316" i="12"/>
  <c r="AO316" i="12"/>
  <c r="AP316" i="12"/>
  <c r="AQ316" i="12"/>
  <c r="AR316" i="12"/>
  <c r="AS316" i="12"/>
  <c r="AT316" i="12"/>
  <c r="AU316" i="12"/>
  <c r="AV316" i="12"/>
  <c r="M317" i="12"/>
  <c r="N317" i="12"/>
  <c r="O317" i="12"/>
  <c r="P317" i="12"/>
  <c r="Q317" i="12"/>
  <c r="R317" i="12"/>
  <c r="S317" i="12"/>
  <c r="T317" i="12"/>
  <c r="U317" i="12"/>
  <c r="V317" i="12"/>
  <c r="W317" i="12"/>
  <c r="X317" i="12"/>
  <c r="Y317" i="12"/>
  <c r="Z317" i="12"/>
  <c r="AA317" i="12"/>
  <c r="AB317" i="12"/>
  <c r="AC317" i="12"/>
  <c r="AD317" i="12"/>
  <c r="AE317" i="12"/>
  <c r="AF317" i="12"/>
  <c r="AG317" i="12"/>
  <c r="AH317" i="12"/>
  <c r="AI317" i="12"/>
  <c r="AJ317" i="12"/>
  <c r="AK317" i="12"/>
  <c r="AL317" i="12"/>
  <c r="AM317" i="12"/>
  <c r="AN317" i="12"/>
  <c r="AO317" i="12"/>
  <c r="AP317" i="12"/>
  <c r="AQ317" i="12"/>
  <c r="AR317" i="12"/>
  <c r="AS317" i="12"/>
  <c r="AT317" i="12"/>
  <c r="AU317" i="12"/>
  <c r="AV317" i="12"/>
  <c r="M318" i="12"/>
  <c r="N318" i="12"/>
  <c r="O318" i="12"/>
  <c r="P318" i="12"/>
  <c r="Q318" i="12"/>
  <c r="R318" i="12"/>
  <c r="S318" i="12"/>
  <c r="T318" i="12"/>
  <c r="U318" i="12"/>
  <c r="V318" i="12"/>
  <c r="W318" i="12"/>
  <c r="X318" i="12"/>
  <c r="Y318" i="12"/>
  <c r="Z318" i="12"/>
  <c r="AA318" i="12"/>
  <c r="AB318" i="12"/>
  <c r="AC318" i="12"/>
  <c r="AD318" i="12"/>
  <c r="AE318" i="12"/>
  <c r="AF318" i="12"/>
  <c r="AG318" i="12"/>
  <c r="AH318" i="12"/>
  <c r="AI318" i="12"/>
  <c r="AJ318" i="12"/>
  <c r="AK318" i="12"/>
  <c r="AL318" i="12"/>
  <c r="AM318" i="12"/>
  <c r="AN318" i="12"/>
  <c r="AO318" i="12"/>
  <c r="AP318" i="12"/>
  <c r="AQ318" i="12"/>
  <c r="AR318" i="12"/>
  <c r="AS318" i="12"/>
  <c r="AT318" i="12"/>
  <c r="AU318" i="12"/>
  <c r="AV318" i="12"/>
  <c r="M319" i="12"/>
  <c r="N319" i="12"/>
  <c r="O319" i="12"/>
  <c r="P319" i="12"/>
  <c r="Q319" i="12"/>
  <c r="R319" i="12"/>
  <c r="S319" i="12"/>
  <c r="T319" i="12"/>
  <c r="U319" i="12"/>
  <c r="V319" i="12"/>
  <c r="W319" i="12"/>
  <c r="X319" i="12"/>
  <c r="Y319" i="12"/>
  <c r="Z319" i="12"/>
  <c r="AA319" i="12"/>
  <c r="AB319" i="12"/>
  <c r="AC319" i="12"/>
  <c r="AD319" i="12"/>
  <c r="AE319" i="12"/>
  <c r="AF319" i="12"/>
  <c r="AG319" i="12"/>
  <c r="AH319" i="12"/>
  <c r="AI319" i="12"/>
  <c r="AJ319" i="12"/>
  <c r="AK319" i="12"/>
  <c r="AL319" i="12"/>
  <c r="AM319" i="12"/>
  <c r="AN319" i="12"/>
  <c r="AO319" i="12"/>
  <c r="AP319" i="12"/>
  <c r="AQ319" i="12"/>
  <c r="AR319" i="12"/>
  <c r="AS319" i="12"/>
  <c r="AT319" i="12"/>
  <c r="AU319" i="12"/>
  <c r="AV319" i="12"/>
  <c r="M320" i="12"/>
  <c r="N320" i="12"/>
  <c r="O320" i="12"/>
  <c r="P320" i="12"/>
  <c r="Q320" i="12"/>
  <c r="R320" i="12"/>
  <c r="S320" i="12"/>
  <c r="T320" i="12"/>
  <c r="U320" i="12"/>
  <c r="V320" i="12"/>
  <c r="W320" i="12"/>
  <c r="X320" i="12"/>
  <c r="Y320" i="12"/>
  <c r="Z320" i="12"/>
  <c r="AA320" i="12"/>
  <c r="AB320" i="12"/>
  <c r="AC320" i="12"/>
  <c r="AD320" i="12"/>
  <c r="AE320" i="12"/>
  <c r="AF320" i="12"/>
  <c r="AG320" i="12"/>
  <c r="AH320" i="12"/>
  <c r="AI320" i="12"/>
  <c r="AJ320" i="12"/>
  <c r="AK320" i="12"/>
  <c r="AL320" i="12"/>
  <c r="AM320" i="12"/>
  <c r="AN320" i="12"/>
  <c r="AO320" i="12"/>
  <c r="AP320" i="12"/>
  <c r="AQ320" i="12"/>
  <c r="AR320" i="12"/>
  <c r="AS320" i="12"/>
  <c r="AT320" i="12"/>
  <c r="AU320" i="12"/>
  <c r="AV320" i="12"/>
  <c r="M321" i="12"/>
  <c r="N321" i="12"/>
  <c r="O321" i="12"/>
  <c r="P321" i="12"/>
  <c r="Q321" i="12"/>
  <c r="R321" i="12"/>
  <c r="S321" i="12"/>
  <c r="T321" i="12"/>
  <c r="U321" i="12"/>
  <c r="V321" i="12"/>
  <c r="W321" i="12"/>
  <c r="X321" i="12"/>
  <c r="Y321" i="12"/>
  <c r="Z321" i="12"/>
  <c r="AA321" i="12"/>
  <c r="AB321" i="12"/>
  <c r="AC321" i="12"/>
  <c r="AD321" i="12"/>
  <c r="AE321" i="12"/>
  <c r="AF321" i="12"/>
  <c r="AG321" i="12"/>
  <c r="AH321" i="12"/>
  <c r="AI321" i="12"/>
  <c r="AJ321" i="12"/>
  <c r="AK321" i="12"/>
  <c r="AL321" i="12"/>
  <c r="AM321" i="12"/>
  <c r="AN321" i="12"/>
  <c r="AO321" i="12"/>
  <c r="AP321" i="12"/>
  <c r="AQ321" i="12"/>
  <c r="AR321" i="12"/>
  <c r="AS321" i="12"/>
  <c r="AT321" i="12"/>
  <c r="AU321" i="12"/>
  <c r="AV321" i="12"/>
  <c r="M322" i="12"/>
  <c r="N322" i="12"/>
  <c r="O322" i="12"/>
  <c r="P322" i="12"/>
  <c r="Q322" i="12"/>
  <c r="R322" i="12"/>
  <c r="S322" i="12"/>
  <c r="T322" i="12"/>
  <c r="U322" i="12"/>
  <c r="V322" i="12"/>
  <c r="W322" i="12"/>
  <c r="X322" i="12"/>
  <c r="Y322" i="12"/>
  <c r="Z322" i="12"/>
  <c r="AA322" i="12"/>
  <c r="AB322" i="12"/>
  <c r="AC322" i="12"/>
  <c r="AD322" i="12"/>
  <c r="AE322" i="12"/>
  <c r="AF322" i="12"/>
  <c r="AG322" i="12"/>
  <c r="AH322" i="12"/>
  <c r="AI322" i="12"/>
  <c r="AJ322" i="12"/>
  <c r="AK322" i="12"/>
  <c r="AL322" i="12"/>
  <c r="AM322" i="12"/>
  <c r="AN322" i="12"/>
  <c r="AO322" i="12"/>
  <c r="AP322" i="12"/>
  <c r="AQ322" i="12"/>
  <c r="AR322" i="12"/>
  <c r="AS322" i="12"/>
  <c r="AT322" i="12"/>
  <c r="AU322" i="12"/>
  <c r="AV322" i="12"/>
  <c r="M323" i="12"/>
  <c r="N323" i="12"/>
  <c r="O323" i="12"/>
  <c r="P323" i="12"/>
  <c r="Q323" i="12"/>
  <c r="R323" i="12"/>
  <c r="S323" i="12"/>
  <c r="T323" i="12"/>
  <c r="U323" i="12"/>
  <c r="V323" i="12"/>
  <c r="W323" i="12"/>
  <c r="X323" i="12"/>
  <c r="Y323" i="12"/>
  <c r="Z323" i="12"/>
  <c r="AA323" i="12"/>
  <c r="AB323" i="12"/>
  <c r="AC323" i="12"/>
  <c r="AD323" i="12"/>
  <c r="AE323" i="12"/>
  <c r="AF323" i="12"/>
  <c r="AG323" i="12"/>
  <c r="AH323" i="12"/>
  <c r="AI323" i="12"/>
  <c r="AJ323" i="12"/>
  <c r="AK323" i="12"/>
  <c r="AL323" i="12"/>
  <c r="AM323" i="12"/>
  <c r="AN323" i="12"/>
  <c r="AO323" i="12"/>
  <c r="AP323" i="12"/>
  <c r="AQ323" i="12"/>
  <c r="AR323" i="12"/>
  <c r="AS323" i="12"/>
  <c r="AT323" i="12"/>
  <c r="AU323" i="12"/>
  <c r="AV323" i="12"/>
  <c r="M324" i="12"/>
  <c r="N324" i="12"/>
  <c r="O324" i="12"/>
  <c r="P324" i="12"/>
  <c r="Q324" i="12"/>
  <c r="R324" i="12"/>
  <c r="S324" i="12"/>
  <c r="T324" i="12"/>
  <c r="U324" i="12"/>
  <c r="V324" i="12"/>
  <c r="W324" i="12"/>
  <c r="X324" i="12"/>
  <c r="Y324" i="12"/>
  <c r="Z324" i="12"/>
  <c r="AA324" i="12"/>
  <c r="AB324" i="12"/>
  <c r="AC324" i="12"/>
  <c r="AD324" i="12"/>
  <c r="AE324" i="12"/>
  <c r="AF324" i="12"/>
  <c r="AG324" i="12"/>
  <c r="AH324" i="12"/>
  <c r="AI324" i="12"/>
  <c r="AJ324" i="12"/>
  <c r="AK324" i="12"/>
  <c r="AL324" i="12"/>
  <c r="AM324" i="12"/>
  <c r="AN324" i="12"/>
  <c r="AO324" i="12"/>
  <c r="AP324" i="12"/>
  <c r="AQ324" i="12"/>
  <c r="AR324" i="12"/>
  <c r="AS324" i="12"/>
  <c r="AT324" i="12"/>
  <c r="AU324" i="12"/>
  <c r="AV324" i="12"/>
  <c r="M325" i="12"/>
  <c r="N325" i="12"/>
  <c r="O325" i="12"/>
  <c r="P325" i="12"/>
  <c r="Q325" i="12"/>
  <c r="R325" i="12"/>
  <c r="S325" i="12"/>
  <c r="T325" i="12"/>
  <c r="U325" i="12"/>
  <c r="V325" i="12"/>
  <c r="W325" i="12"/>
  <c r="X325" i="12"/>
  <c r="Y325" i="12"/>
  <c r="Z325" i="12"/>
  <c r="AA325" i="12"/>
  <c r="AB325" i="12"/>
  <c r="AC325" i="12"/>
  <c r="AD325" i="12"/>
  <c r="AE325" i="12"/>
  <c r="AF325" i="12"/>
  <c r="AG325" i="12"/>
  <c r="AH325" i="12"/>
  <c r="AI325" i="12"/>
  <c r="AJ325" i="12"/>
  <c r="AK325" i="12"/>
  <c r="AL325" i="12"/>
  <c r="AM325" i="12"/>
  <c r="AN325" i="12"/>
  <c r="AO325" i="12"/>
  <c r="AP325" i="12"/>
  <c r="AQ325" i="12"/>
  <c r="AR325" i="12"/>
  <c r="AS325" i="12"/>
  <c r="AT325" i="12"/>
  <c r="AU325" i="12"/>
  <c r="AV325" i="12"/>
  <c r="M326" i="12"/>
  <c r="N326" i="12"/>
  <c r="O326" i="12"/>
  <c r="P326" i="12"/>
  <c r="Q326" i="12"/>
  <c r="R326" i="12"/>
  <c r="S326" i="12"/>
  <c r="T326" i="12"/>
  <c r="U326" i="12"/>
  <c r="V326" i="12"/>
  <c r="W326" i="12"/>
  <c r="X326" i="12"/>
  <c r="Y326" i="12"/>
  <c r="Z326" i="12"/>
  <c r="AA326" i="12"/>
  <c r="AB326" i="12"/>
  <c r="AC326" i="12"/>
  <c r="AD326" i="12"/>
  <c r="AE326" i="12"/>
  <c r="AF326" i="12"/>
  <c r="AG326" i="12"/>
  <c r="AH326" i="12"/>
  <c r="AI326" i="12"/>
  <c r="AJ326" i="12"/>
  <c r="AK326" i="12"/>
  <c r="AL326" i="12"/>
  <c r="AM326" i="12"/>
  <c r="AN326" i="12"/>
  <c r="AO326" i="12"/>
  <c r="AP326" i="12"/>
  <c r="AQ326" i="12"/>
  <c r="AR326" i="12"/>
  <c r="AS326" i="12"/>
  <c r="AT326" i="12"/>
  <c r="AU326" i="12"/>
  <c r="AV326" i="12"/>
  <c r="M327" i="12"/>
  <c r="N327" i="12"/>
  <c r="O327" i="12"/>
  <c r="P327" i="12"/>
  <c r="Q327" i="12"/>
  <c r="R327" i="12"/>
  <c r="S327" i="12"/>
  <c r="T327" i="12"/>
  <c r="U327" i="12"/>
  <c r="V327" i="12"/>
  <c r="W327" i="12"/>
  <c r="X327" i="12"/>
  <c r="Y327" i="12"/>
  <c r="Z327" i="12"/>
  <c r="AA327" i="12"/>
  <c r="AB327" i="12"/>
  <c r="AC327" i="12"/>
  <c r="AD327" i="12"/>
  <c r="AE327" i="12"/>
  <c r="AF327" i="12"/>
  <c r="AG327" i="12"/>
  <c r="AH327" i="12"/>
  <c r="AI327" i="12"/>
  <c r="AJ327" i="12"/>
  <c r="AK327" i="12"/>
  <c r="AL327" i="12"/>
  <c r="AM327" i="12"/>
  <c r="AN327" i="12"/>
  <c r="AO327" i="12"/>
  <c r="AP327" i="12"/>
  <c r="AQ327" i="12"/>
  <c r="AR327" i="12"/>
  <c r="AS327" i="12"/>
  <c r="AT327" i="12"/>
  <c r="AU327" i="12"/>
  <c r="AV327" i="12"/>
  <c r="M328" i="12"/>
  <c r="N328" i="12"/>
  <c r="O328" i="12"/>
  <c r="P328" i="12"/>
  <c r="Q328" i="12"/>
  <c r="R328" i="12"/>
  <c r="S328" i="12"/>
  <c r="T328" i="12"/>
  <c r="U328" i="12"/>
  <c r="V328" i="12"/>
  <c r="W328" i="12"/>
  <c r="X328" i="12"/>
  <c r="Y328" i="12"/>
  <c r="Z328" i="12"/>
  <c r="AA328" i="12"/>
  <c r="AB328" i="12"/>
  <c r="AC328" i="12"/>
  <c r="AD328" i="12"/>
  <c r="AE328" i="12"/>
  <c r="AF328" i="12"/>
  <c r="AG328" i="12"/>
  <c r="AH328" i="12"/>
  <c r="AI328" i="12"/>
  <c r="AJ328" i="12"/>
  <c r="AK328" i="12"/>
  <c r="AL328" i="12"/>
  <c r="AM328" i="12"/>
  <c r="AN328" i="12"/>
  <c r="AO328" i="12"/>
  <c r="AP328" i="12"/>
  <c r="AQ328" i="12"/>
  <c r="AR328" i="12"/>
  <c r="AS328" i="12"/>
  <c r="AT328" i="12"/>
  <c r="AU328" i="12"/>
  <c r="AV328" i="12"/>
  <c r="M329" i="12"/>
  <c r="N329" i="12"/>
  <c r="O329" i="12"/>
  <c r="P329" i="12"/>
  <c r="Q329" i="12"/>
  <c r="R329" i="12"/>
  <c r="S329" i="12"/>
  <c r="T329" i="12"/>
  <c r="U329" i="12"/>
  <c r="V329" i="12"/>
  <c r="W329" i="12"/>
  <c r="X329" i="12"/>
  <c r="Y329" i="12"/>
  <c r="Z329" i="12"/>
  <c r="AA329" i="12"/>
  <c r="AB329" i="12"/>
  <c r="AC329" i="12"/>
  <c r="AD329" i="12"/>
  <c r="AE329" i="12"/>
  <c r="AF329" i="12"/>
  <c r="AG329" i="12"/>
  <c r="AH329" i="12"/>
  <c r="AI329" i="12"/>
  <c r="AJ329" i="12"/>
  <c r="AK329" i="12"/>
  <c r="AL329" i="12"/>
  <c r="AM329" i="12"/>
  <c r="AN329" i="12"/>
  <c r="AO329" i="12"/>
  <c r="AP329" i="12"/>
  <c r="AQ329" i="12"/>
  <c r="AR329" i="12"/>
  <c r="AS329" i="12"/>
  <c r="AT329" i="12"/>
  <c r="AU329" i="12"/>
  <c r="AV329" i="12"/>
  <c r="M330" i="12"/>
  <c r="N330" i="12"/>
  <c r="O330" i="12"/>
  <c r="P330" i="12"/>
  <c r="Q330" i="12"/>
  <c r="R330" i="12"/>
  <c r="S330" i="12"/>
  <c r="T330" i="12"/>
  <c r="U330" i="12"/>
  <c r="V330" i="12"/>
  <c r="W330" i="12"/>
  <c r="X330" i="12"/>
  <c r="Y330" i="12"/>
  <c r="Z330" i="12"/>
  <c r="AA330" i="12"/>
  <c r="AB330" i="12"/>
  <c r="AC330" i="12"/>
  <c r="AD330" i="12"/>
  <c r="AE330" i="12"/>
  <c r="AF330" i="12"/>
  <c r="AG330" i="12"/>
  <c r="AH330" i="12"/>
  <c r="AI330" i="12"/>
  <c r="AJ330" i="12"/>
  <c r="AK330" i="12"/>
  <c r="AL330" i="12"/>
  <c r="AM330" i="12"/>
  <c r="AN330" i="12"/>
  <c r="AO330" i="12"/>
  <c r="AP330" i="12"/>
  <c r="AQ330" i="12"/>
  <c r="AR330" i="12"/>
  <c r="AS330" i="12"/>
  <c r="AT330" i="12"/>
  <c r="AU330" i="12"/>
  <c r="AV330" i="12"/>
  <c r="M331" i="12"/>
  <c r="N331" i="12"/>
  <c r="O331" i="12"/>
  <c r="P331" i="12"/>
  <c r="Q331" i="12"/>
  <c r="R331" i="12"/>
  <c r="S331" i="12"/>
  <c r="T331" i="12"/>
  <c r="U331" i="12"/>
  <c r="V331" i="12"/>
  <c r="W331" i="12"/>
  <c r="X331" i="12"/>
  <c r="Y331" i="12"/>
  <c r="Z331" i="12"/>
  <c r="AA331" i="12"/>
  <c r="AB331" i="12"/>
  <c r="AC331" i="12"/>
  <c r="AD331" i="12"/>
  <c r="AE331" i="12"/>
  <c r="AF331" i="12"/>
  <c r="AG331" i="12"/>
  <c r="AH331" i="12"/>
  <c r="AI331" i="12"/>
  <c r="AJ331" i="12"/>
  <c r="AK331" i="12"/>
  <c r="AL331" i="12"/>
  <c r="AM331" i="12"/>
  <c r="AN331" i="12"/>
  <c r="AO331" i="12"/>
  <c r="AP331" i="12"/>
  <c r="AQ331" i="12"/>
  <c r="AR331" i="12"/>
  <c r="AS331" i="12"/>
  <c r="AT331" i="12"/>
  <c r="AU331" i="12"/>
  <c r="AV331" i="12"/>
  <c r="M332" i="12"/>
  <c r="N332" i="12"/>
  <c r="O332" i="12"/>
  <c r="P332" i="12"/>
  <c r="Q332" i="12"/>
  <c r="R332" i="12"/>
  <c r="S332" i="12"/>
  <c r="T332" i="12"/>
  <c r="U332" i="12"/>
  <c r="V332" i="12"/>
  <c r="W332" i="12"/>
  <c r="X332" i="12"/>
  <c r="Y332" i="12"/>
  <c r="Z332" i="12"/>
  <c r="AA332" i="12"/>
  <c r="AB332" i="12"/>
  <c r="AC332" i="12"/>
  <c r="AD332" i="12"/>
  <c r="AE332" i="12"/>
  <c r="AF332" i="12"/>
  <c r="AG332" i="12"/>
  <c r="AH332" i="12"/>
  <c r="AI332" i="12"/>
  <c r="AJ332" i="12"/>
  <c r="AK332" i="12"/>
  <c r="AL332" i="12"/>
  <c r="AM332" i="12"/>
  <c r="AN332" i="12"/>
  <c r="AO332" i="12"/>
  <c r="AP332" i="12"/>
  <c r="AQ332" i="12"/>
  <c r="AR332" i="12"/>
  <c r="AS332" i="12"/>
  <c r="AT332" i="12"/>
  <c r="AU332" i="12"/>
  <c r="AV332" i="12"/>
  <c r="M333" i="12"/>
  <c r="N333" i="12"/>
  <c r="O333" i="12"/>
  <c r="P333" i="12"/>
  <c r="Q333" i="12"/>
  <c r="R333" i="12"/>
  <c r="S333" i="12"/>
  <c r="T333" i="12"/>
  <c r="U333" i="12"/>
  <c r="V333" i="12"/>
  <c r="W333" i="12"/>
  <c r="X333" i="12"/>
  <c r="Y333" i="12"/>
  <c r="Z333" i="12"/>
  <c r="AA333" i="12"/>
  <c r="AB333" i="12"/>
  <c r="AC333" i="12"/>
  <c r="AD333" i="12"/>
  <c r="AE333" i="12"/>
  <c r="AF333" i="12"/>
  <c r="AG333" i="12"/>
  <c r="AH333" i="12"/>
  <c r="AI333" i="12"/>
  <c r="AJ333" i="12"/>
  <c r="AK333" i="12"/>
  <c r="AL333" i="12"/>
  <c r="AM333" i="12"/>
  <c r="AN333" i="12"/>
  <c r="AO333" i="12"/>
  <c r="AP333" i="12"/>
  <c r="AQ333" i="12"/>
  <c r="AR333" i="12"/>
  <c r="AS333" i="12"/>
  <c r="AT333" i="12"/>
  <c r="AU333" i="12"/>
  <c r="AV333" i="12"/>
  <c r="M334" i="12"/>
  <c r="N334" i="12"/>
  <c r="O334" i="12"/>
  <c r="P334" i="12"/>
  <c r="Q334" i="12"/>
  <c r="R334" i="12"/>
  <c r="S334" i="12"/>
  <c r="T334" i="12"/>
  <c r="U334" i="12"/>
  <c r="V334" i="12"/>
  <c r="W334" i="12"/>
  <c r="X334" i="12"/>
  <c r="Y334" i="12"/>
  <c r="Z334" i="12"/>
  <c r="AA334" i="12"/>
  <c r="AB334" i="12"/>
  <c r="AC334" i="12"/>
  <c r="AD334" i="12"/>
  <c r="AE334" i="12"/>
  <c r="AF334" i="12"/>
  <c r="AG334" i="12"/>
  <c r="AH334" i="12"/>
  <c r="AI334" i="12"/>
  <c r="AJ334" i="12"/>
  <c r="AK334" i="12"/>
  <c r="AL334" i="12"/>
  <c r="AM334" i="12"/>
  <c r="AN334" i="12"/>
  <c r="AO334" i="12"/>
  <c r="AP334" i="12"/>
  <c r="AQ334" i="12"/>
  <c r="AR334" i="12"/>
  <c r="AS334" i="12"/>
  <c r="AT334" i="12"/>
  <c r="AU334" i="12"/>
  <c r="AV334" i="12"/>
  <c r="M335" i="12"/>
  <c r="N335" i="12"/>
  <c r="O335" i="12"/>
  <c r="P335" i="12"/>
  <c r="Q335" i="12"/>
  <c r="R335" i="12"/>
  <c r="S335" i="12"/>
  <c r="T335" i="12"/>
  <c r="U335" i="12"/>
  <c r="V335" i="12"/>
  <c r="W335" i="12"/>
  <c r="X335" i="12"/>
  <c r="Y335" i="12"/>
  <c r="Z335" i="12"/>
  <c r="AA335" i="12"/>
  <c r="AB335" i="12"/>
  <c r="AC335" i="12"/>
  <c r="AD335" i="12"/>
  <c r="AE335" i="12"/>
  <c r="AF335" i="12"/>
  <c r="AG335" i="12"/>
  <c r="AH335" i="12"/>
  <c r="AI335" i="12"/>
  <c r="AJ335" i="12"/>
  <c r="AK335" i="12"/>
  <c r="AL335" i="12"/>
  <c r="AM335" i="12"/>
  <c r="AN335" i="12"/>
  <c r="AO335" i="12"/>
  <c r="AP335" i="12"/>
  <c r="AQ335" i="12"/>
  <c r="AR335" i="12"/>
  <c r="AS335" i="12"/>
  <c r="AT335" i="12"/>
  <c r="AU335" i="12"/>
  <c r="AV335" i="12"/>
  <c r="M336" i="12"/>
  <c r="N336" i="12"/>
  <c r="O336" i="12"/>
  <c r="P336" i="12"/>
  <c r="Q336" i="12"/>
  <c r="R336" i="12"/>
  <c r="S336" i="12"/>
  <c r="T336" i="12"/>
  <c r="U336" i="12"/>
  <c r="V336" i="12"/>
  <c r="W336" i="12"/>
  <c r="X336" i="12"/>
  <c r="Y336" i="12"/>
  <c r="Z336" i="12"/>
  <c r="AA336" i="12"/>
  <c r="AB336" i="12"/>
  <c r="AC336" i="12"/>
  <c r="AD336" i="12"/>
  <c r="AE336" i="12"/>
  <c r="AF336" i="12"/>
  <c r="AG336" i="12"/>
  <c r="AH336" i="12"/>
  <c r="AI336" i="12"/>
  <c r="AJ336" i="12"/>
  <c r="AK336" i="12"/>
  <c r="AL336" i="12"/>
  <c r="AM336" i="12"/>
  <c r="AN336" i="12"/>
  <c r="AO336" i="12"/>
  <c r="AP336" i="12"/>
  <c r="AQ336" i="12"/>
  <c r="AR336" i="12"/>
  <c r="AS336" i="12"/>
  <c r="AT336" i="12"/>
  <c r="AU336" i="12"/>
  <c r="AV336" i="12"/>
  <c r="M337" i="12"/>
  <c r="N337" i="12"/>
  <c r="O337" i="12"/>
  <c r="P337" i="12"/>
  <c r="Q337" i="12"/>
  <c r="R337" i="12"/>
  <c r="S337" i="12"/>
  <c r="T337" i="12"/>
  <c r="U337" i="12"/>
  <c r="V337" i="12"/>
  <c r="W337" i="12"/>
  <c r="X337" i="12"/>
  <c r="Y337" i="12"/>
  <c r="Z337" i="12"/>
  <c r="AA337" i="12"/>
  <c r="AB337" i="12"/>
  <c r="AC337" i="12"/>
  <c r="AD337" i="12"/>
  <c r="AE337" i="12"/>
  <c r="AF337" i="12"/>
  <c r="AG337" i="12"/>
  <c r="AH337" i="12"/>
  <c r="AI337" i="12"/>
  <c r="AJ337" i="12"/>
  <c r="AK337" i="12"/>
  <c r="AL337" i="12"/>
  <c r="AM337" i="12"/>
  <c r="AN337" i="12"/>
  <c r="AO337" i="12"/>
  <c r="AP337" i="12"/>
  <c r="AQ337" i="12"/>
  <c r="AR337" i="12"/>
  <c r="AS337" i="12"/>
  <c r="AT337" i="12"/>
  <c r="AU337" i="12"/>
  <c r="AV337" i="12"/>
  <c r="M338" i="12"/>
  <c r="N338" i="12"/>
  <c r="O338" i="12"/>
  <c r="P338" i="12"/>
  <c r="Q338" i="12"/>
  <c r="R338" i="12"/>
  <c r="S338" i="12"/>
  <c r="T338" i="12"/>
  <c r="U338" i="12"/>
  <c r="V338" i="12"/>
  <c r="W338" i="12"/>
  <c r="X338" i="12"/>
  <c r="Y338" i="12"/>
  <c r="Z338" i="12"/>
  <c r="AA338" i="12"/>
  <c r="AB338" i="12"/>
  <c r="AC338" i="12"/>
  <c r="AD338" i="12"/>
  <c r="AE338" i="12"/>
  <c r="AF338" i="12"/>
  <c r="AG338" i="12"/>
  <c r="AH338" i="12"/>
  <c r="AI338" i="12"/>
  <c r="AJ338" i="12"/>
  <c r="AK338" i="12"/>
  <c r="AL338" i="12"/>
  <c r="AM338" i="12"/>
  <c r="AN338" i="12"/>
  <c r="AO338" i="12"/>
  <c r="AP338" i="12"/>
  <c r="AQ338" i="12"/>
  <c r="AR338" i="12"/>
  <c r="AS338" i="12"/>
  <c r="AT338" i="12"/>
  <c r="AU338" i="12"/>
  <c r="AV338" i="12"/>
  <c r="M339" i="12"/>
  <c r="N339" i="12"/>
  <c r="O339" i="12"/>
  <c r="P339" i="12"/>
  <c r="Q339" i="12"/>
  <c r="R339" i="12"/>
  <c r="S339" i="12"/>
  <c r="T339" i="12"/>
  <c r="U339" i="12"/>
  <c r="V339" i="12"/>
  <c r="W339" i="12"/>
  <c r="X339" i="12"/>
  <c r="Y339" i="12"/>
  <c r="Z339" i="12"/>
  <c r="AA339" i="12"/>
  <c r="AB339" i="12"/>
  <c r="AC339" i="12"/>
  <c r="AD339" i="12"/>
  <c r="AE339" i="12"/>
  <c r="AF339" i="12"/>
  <c r="AG339" i="12"/>
  <c r="AH339" i="12"/>
  <c r="AI339" i="12"/>
  <c r="AJ339" i="12"/>
  <c r="AK339" i="12"/>
  <c r="AL339" i="12"/>
  <c r="AM339" i="12"/>
  <c r="AN339" i="12"/>
  <c r="AO339" i="12"/>
  <c r="AP339" i="12"/>
  <c r="AQ339" i="12"/>
  <c r="AR339" i="12"/>
  <c r="AS339" i="12"/>
  <c r="AT339" i="12"/>
  <c r="AU339" i="12"/>
  <c r="AV339" i="12"/>
  <c r="M340" i="12"/>
  <c r="N340" i="12"/>
  <c r="O340" i="12"/>
  <c r="P340" i="12"/>
  <c r="Q340" i="12"/>
  <c r="R340" i="12"/>
  <c r="S340" i="12"/>
  <c r="T340" i="12"/>
  <c r="U340" i="12"/>
  <c r="V340" i="12"/>
  <c r="W340" i="12"/>
  <c r="X340" i="12"/>
  <c r="Y340" i="12"/>
  <c r="Z340" i="12"/>
  <c r="AA340" i="12"/>
  <c r="AB340" i="12"/>
  <c r="AC340" i="12"/>
  <c r="AD340" i="12"/>
  <c r="AE340" i="12"/>
  <c r="AF340" i="12"/>
  <c r="AG340" i="12"/>
  <c r="AH340" i="12"/>
  <c r="AI340" i="12"/>
  <c r="AJ340" i="12"/>
  <c r="AK340" i="12"/>
  <c r="AL340" i="12"/>
  <c r="AM340" i="12"/>
  <c r="AN340" i="12"/>
  <c r="AO340" i="12"/>
  <c r="AP340" i="12"/>
  <c r="AQ340" i="12"/>
  <c r="AR340" i="12"/>
  <c r="AS340" i="12"/>
  <c r="AT340" i="12"/>
  <c r="AU340" i="12"/>
  <c r="AV340" i="12"/>
  <c r="M341" i="12"/>
  <c r="N341" i="12"/>
  <c r="O341" i="12"/>
  <c r="P341" i="12"/>
  <c r="Q341" i="12"/>
  <c r="R341" i="12"/>
  <c r="S341" i="12"/>
  <c r="T341" i="12"/>
  <c r="U341" i="12"/>
  <c r="V341" i="12"/>
  <c r="W341" i="12"/>
  <c r="X341" i="12"/>
  <c r="Y341" i="12"/>
  <c r="Z341" i="12"/>
  <c r="AA341" i="12"/>
  <c r="AB341" i="12"/>
  <c r="AC341" i="12"/>
  <c r="AD341" i="12"/>
  <c r="AE341" i="12"/>
  <c r="AF341" i="12"/>
  <c r="AG341" i="12"/>
  <c r="AH341" i="12"/>
  <c r="AI341" i="12"/>
  <c r="AJ341" i="12"/>
  <c r="AK341" i="12"/>
  <c r="AL341" i="12"/>
  <c r="AM341" i="12"/>
  <c r="AN341" i="12"/>
  <c r="AO341" i="12"/>
  <c r="AP341" i="12"/>
  <c r="AQ341" i="12"/>
  <c r="AR341" i="12"/>
  <c r="AS341" i="12"/>
  <c r="AT341" i="12"/>
  <c r="AU341" i="12"/>
  <c r="AV341" i="12"/>
  <c r="M342" i="12"/>
  <c r="N342" i="12"/>
  <c r="O342" i="12"/>
  <c r="P342" i="12"/>
  <c r="Q342" i="12"/>
  <c r="R342" i="12"/>
  <c r="S342" i="12"/>
  <c r="T342" i="12"/>
  <c r="U342" i="12"/>
  <c r="V342" i="12"/>
  <c r="W342" i="12"/>
  <c r="X342" i="12"/>
  <c r="Y342" i="12"/>
  <c r="Z342" i="12"/>
  <c r="AA342" i="12"/>
  <c r="AB342" i="12"/>
  <c r="AC342" i="12"/>
  <c r="AD342" i="12"/>
  <c r="AE342" i="12"/>
  <c r="AF342" i="12"/>
  <c r="AG342" i="12"/>
  <c r="AH342" i="12"/>
  <c r="AI342" i="12"/>
  <c r="AJ342" i="12"/>
  <c r="AK342" i="12"/>
  <c r="AL342" i="12"/>
  <c r="AM342" i="12"/>
  <c r="AN342" i="12"/>
  <c r="AO342" i="12"/>
  <c r="AP342" i="12"/>
  <c r="AQ342" i="12"/>
  <c r="AR342" i="12"/>
  <c r="AS342" i="12"/>
  <c r="AT342" i="12"/>
  <c r="AU342" i="12"/>
  <c r="AV342" i="12"/>
  <c r="M343" i="12"/>
  <c r="N343" i="12"/>
  <c r="O343" i="12"/>
  <c r="P343" i="12"/>
  <c r="Q343" i="12"/>
  <c r="R343" i="12"/>
  <c r="S343" i="12"/>
  <c r="T343" i="12"/>
  <c r="U343" i="12"/>
  <c r="V343" i="12"/>
  <c r="W343" i="12"/>
  <c r="X343" i="12"/>
  <c r="Y343" i="12"/>
  <c r="Z343" i="12"/>
  <c r="AA343" i="12"/>
  <c r="AB343" i="12"/>
  <c r="AC343" i="12"/>
  <c r="AD343" i="12"/>
  <c r="AE343" i="12"/>
  <c r="AF343" i="12"/>
  <c r="AG343" i="12"/>
  <c r="AH343" i="12"/>
  <c r="AI343" i="12"/>
  <c r="AJ343" i="12"/>
  <c r="AK343" i="12"/>
  <c r="AL343" i="12"/>
  <c r="AM343" i="12"/>
  <c r="AN343" i="12"/>
  <c r="AO343" i="12"/>
  <c r="AP343" i="12"/>
  <c r="AQ343" i="12"/>
  <c r="AR343" i="12"/>
  <c r="AS343" i="12"/>
  <c r="AT343" i="12"/>
  <c r="AU343" i="12"/>
  <c r="AV343" i="12"/>
  <c r="M344" i="12"/>
  <c r="N344" i="12"/>
  <c r="O344" i="12"/>
  <c r="P344" i="12"/>
  <c r="Q344" i="12"/>
  <c r="R344" i="12"/>
  <c r="S344" i="12"/>
  <c r="T344" i="12"/>
  <c r="U344" i="12"/>
  <c r="V344" i="12"/>
  <c r="W344" i="12"/>
  <c r="X344" i="12"/>
  <c r="Y344" i="12"/>
  <c r="Z344" i="12"/>
  <c r="AA344" i="12"/>
  <c r="AB344" i="12"/>
  <c r="AC344" i="12"/>
  <c r="AD344" i="12"/>
  <c r="AE344" i="12"/>
  <c r="AF344" i="12"/>
  <c r="AG344" i="12"/>
  <c r="AH344" i="12"/>
  <c r="AI344" i="12"/>
  <c r="AJ344" i="12"/>
  <c r="AK344" i="12"/>
  <c r="AL344" i="12"/>
  <c r="AM344" i="12"/>
  <c r="AN344" i="12"/>
  <c r="AO344" i="12"/>
  <c r="AP344" i="12"/>
  <c r="AQ344" i="12"/>
  <c r="AR344" i="12"/>
  <c r="AS344" i="12"/>
  <c r="AT344" i="12"/>
  <c r="AU344" i="12"/>
  <c r="AV344" i="12"/>
  <c r="M345" i="12"/>
  <c r="N345" i="12"/>
  <c r="O345" i="12"/>
  <c r="P345" i="12"/>
  <c r="Q345" i="12"/>
  <c r="R345" i="12"/>
  <c r="S345" i="12"/>
  <c r="T345" i="12"/>
  <c r="U345" i="12"/>
  <c r="V345" i="12"/>
  <c r="W345" i="12"/>
  <c r="X345" i="12"/>
  <c r="Y345" i="12"/>
  <c r="Z345" i="12"/>
  <c r="AA345" i="12"/>
  <c r="AB345" i="12"/>
  <c r="AC345" i="12"/>
  <c r="AD345" i="12"/>
  <c r="AE345" i="12"/>
  <c r="AF345" i="12"/>
  <c r="AG345" i="12"/>
  <c r="AH345" i="12"/>
  <c r="AI345" i="12"/>
  <c r="AJ345" i="12"/>
  <c r="AK345" i="12"/>
  <c r="AL345" i="12"/>
  <c r="AM345" i="12"/>
  <c r="AN345" i="12"/>
  <c r="AO345" i="12"/>
  <c r="AP345" i="12"/>
  <c r="AQ345" i="12"/>
  <c r="AR345" i="12"/>
  <c r="AS345" i="12"/>
  <c r="AT345" i="12"/>
  <c r="AU345" i="12"/>
  <c r="AV345" i="12"/>
  <c r="M346" i="12"/>
  <c r="N346" i="12"/>
  <c r="O346" i="12"/>
  <c r="P346" i="12"/>
  <c r="Q346" i="12"/>
  <c r="R346" i="12"/>
  <c r="S346" i="12"/>
  <c r="T346" i="12"/>
  <c r="U346" i="12"/>
  <c r="V346" i="12"/>
  <c r="W346" i="12"/>
  <c r="X346" i="12"/>
  <c r="Y346" i="12"/>
  <c r="Z346" i="12"/>
  <c r="AA346" i="12"/>
  <c r="AB346" i="12"/>
  <c r="AC346" i="12"/>
  <c r="AD346" i="12"/>
  <c r="AE346" i="12"/>
  <c r="AF346" i="12"/>
  <c r="AG346" i="12"/>
  <c r="AH346" i="12"/>
  <c r="AI346" i="12"/>
  <c r="AJ346" i="12"/>
  <c r="AK346" i="12"/>
  <c r="AL346" i="12"/>
  <c r="AM346" i="12"/>
  <c r="AN346" i="12"/>
  <c r="AO346" i="12"/>
  <c r="AP346" i="12"/>
  <c r="AQ346" i="12"/>
  <c r="AR346" i="12"/>
  <c r="AS346" i="12"/>
  <c r="AT346" i="12"/>
  <c r="AU346" i="12"/>
  <c r="AV346" i="12"/>
  <c r="M347" i="12"/>
  <c r="N347" i="12"/>
  <c r="O347" i="12"/>
  <c r="P347" i="12"/>
  <c r="Q347" i="12"/>
  <c r="R347" i="12"/>
  <c r="S347" i="12"/>
  <c r="T347" i="12"/>
  <c r="U347" i="12"/>
  <c r="V347" i="12"/>
  <c r="W347" i="12"/>
  <c r="X347" i="12"/>
  <c r="Y347" i="12"/>
  <c r="Z347" i="12"/>
  <c r="AA347" i="12"/>
  <c r="AB347" i="12"/>
  <c r="AC347" i="12"/>
  <c r="AD347" i="12"/>
  <c r="AE347" i="12"/>
  <c r="AF347" i="12"/>
  <c r="AG347" i="12"/>
  <c r="AH347" i="12"/>
  <c r="AI347" i="12"/>
  <c r="AJ347" i="12"/>
  <c r="AK347" i="12"/>
  <c r="AL347" i="12"/>
  <c r="AM347" i="12"/>
  <c r="AN347" i="12"/>
  <c r="AO347" i="12"/>
  <c r="AP347" i="12"/>
  <c r="AQ347" i="12"/>
  <c r="AR347" i="12"/>
  <c r="AS347" i="12"/>
  <c r="AT347" i="12"/>
  <c r="AU347" i="12"/>
  <c r="AV347" i="12"/>
  <c r="M348" i="12"/>
  <c r="N348" i="12"/>
  <c r="O348" i="12"/>
  <c r="P348" i="12"/>
  <c r="Q348" i="12"/>
  <c r="R348" i="12"/>
  <c r="S348" i="12"/>
  <c r="T348" i="12"/>
  <c r="U348" i="12"/>
  <c r="V348" i="12"/>
  <c r="W348" i="12"/>
  <c r="X348" i="12"/>
  <c r="Y348" i="12"/>
  <c r="Z348" i="12"/>
  <c r="AA348" i="12"/>
  <c r="AB348" i="12"/>
  <c r="AC348" i="12"/>
  <c r="AD348" i="12"/>
  <c r="AE348" i="12"/>
  <c r="AF348" i="12"/>
  <c r="AG348" i="12"/>
  <c r="AH348" i="12"/>
  <c r="AI348" i="12"/>
  <c r="AJ348" i="12"/>
  <c r="AK348" i="12"/>
  <c r="AL348" i="12"/>
  <c r="AM348" i="12"/>
  <c r="AN348" i="12"/>
  <c r="AO348" i="12"/>
  <c r="AP348" i="12"/>
  <c r="AQ348" i="12"/>
  <c r="AR348" i="12"/>
  <c r="AS348" i="12"/>
  <c r="AT348" i="12"/>
  <c r="AU348" i="12"/>
  <c r="AV348" i="12"/>
  <c r="M349" i="12"/>
  <c r="N349" i="12"/>
  <c r="O349" i="12"/>
  <c r="P349" i="12"/>
  <c r="Q349" i="12"/>
  <c r="R349" i="12"/>
  <c r="S349" i="12"/>
  <c r="T349" i="12"/>
  <c r="U349" i="12"/>
  <c r="V349" i="12"/>
  <c r="W349" i="12"/>
  <c r="X349" i="12"/>
  <c r="Y349" i="12"/>
  <c r="Z349" i="12"/>
  <c r="AA349" i="12"/>
  <c r="AB349" i="12"/>
  <c r="AC349" i="12"/>
  <c r="AD349" i="12"/>
  <c r="AE349" i="12"/>
  <c r="AF349" i="12"/>
  <c r="AG349" i="12"/>
  <c r="AH349" i="12"/>
  <c r="AI349" i="12"/>
  <c r="AJ349" i="12"/>
  <c r="AK349" i="12"/>
  <c r="AL349" i="12"/>
  <c r="AM349" i="12"/>
  <c r="AN349" i="12"/>
  <c r="AO349" i="12"/>
  <c r="AP349" i="12"/>
  <c r="AQ349" i="12"/>
  <c r="AR349" i="12"/>
  <c r="AS349" i="12"/>
  <c r="AT349" i="12"/>
  <c r="AU349" i="12"/>
  <c r="AV349" i="12"/>
  <c r="M350" i="12"/>
  <c r="N350" i="12"/>
  <c r="O350" i="12"/>
  <c r="P350" i="12"/>
  <c r="Q350" i="12"/>
  <c r="R350" i="12"/>
  <c r="S350" i="12"/>
  <c r="T350" i="12"/>
  <c r="U350" i="12"/>
  <c r="V350" i="12"/>
  <c r="W350" i="12"/>
  <c r="X350" i="12"/>
  <c r="Y350" i="12"/>
  <c r="Z350" i="12"/>
  <c r="AA350" i="12"/>
  <c r="AB350" i="12"/>
  <c r="AC350" i="12"/>
  <c r="AD350" i="12"/>
  <c r="AE350" i="12"/>
  <c r="AF350" i="12"/>
  <c r="AG350" i="12"/>
  <c r="AH350" i="12"/>
  <c r="AI350" i="12"/>
  <c r="AJ350" i="12"/>
  <c r="AK350" i="12"/>
  <c r="AL350" i="12"/>
  <c r="AM350" i="12"/>
  <c r="AN350" i="12"/>
  <c r="AO350" i="12"/>
  <c r="AP350" i="12"/>
  <c r="AQ350" i="12"/>
  <c r="AR350" i="12"/>
  <c r="AS350" i="12"/>
  <c r="AT350" i="12"/>
  <c r="AU350" i="12"/>
  <c r="AV350" i="12"/>
  <c r="M351" i="12"/>
  <c r="N351" i="12"/>
  <c r="O351" i="12"/>
  <c r="P351" i="12"/>
  <c r="Q351" i="12"/>
  <c r="R351" i="12"/>
  <c r="S351" i="12"/>
  <c r="T351" i="12"/>
  <c r="U351" i="12"/>
  <c r="V351" i="12"/>
  <c r="W351" i="12"/>
  <c r="X351" i="12"/>
  <c r="Y351" i="12"/>
  <c r="Z351" i="12"/>
  <c r="AA351" i="12"/>
  <c r="AB351" i="12"/>
  <c r="AC351" i="12"/>
  <c r="AD351" i="12"/>
  <c r="AE351" i="12"/>
  <c r="AF351" i="12"/>
  <c r="AG351" i="12"/>
  <c r="AH351" i="12"/>
  <c r="AI351" i="12"/>
  <c r="AJ351" i="12"/>
  <c r="AK351" i="12"/>
  <c r="AL351" i="12"/>
  <c r="AM351" i="12"/>
  <c r="AN351" i="12"/>
  <c r="AO351" i="12"/>
  <c r="AP351" i="12"/>
  <c r="AQ351" i="12"/>
  <c r="AR351" i="12"/>
  <c r="AS351" i="12"/>
  <c r="AT351" i="12"/>
  <c r="AU351" i="12"/>
  <c r="AV351" i="12"/>
  <c r="M352" i="12"/>
  <c r="N352" i="12"/>
  <c r="O352" i="12"/>
  <c r="P352" i="12"/>
  <c r="Q352" i="12"/>
  <c r="R352" i="12"/>
  <c r="S352" i="12"/>
  <c r="T352" i="12"/>
  <c r="U352" i="12"/>
  <c r="V352" i="12"/>
  <c r="W352" i="12"/>
  <c r="X352" i="12"/>
  <c r="Y352" i="12"/>
  <c r="Z352" i="12"/>
  <c r="AA352" i="12"/>
  <c r="AB352" i="12"/>
  <c r="AC352" i="12"/>
  <c r="AD352" i="12"/>
  <c r="AE352" i="12"/>
  <c r="AF352" i="12"/>
  <c r="AG352" i="12"/>
  <c r="AH352" i="12"/>
  <c r="AI352" i="12"/>
  <c r="AJ352" i="12"/>
  <c r="AK352" i="12"/>
  <c r="AL352" i="12"/>
  <c r="AM352" i="12"/>
  <c r="AN352" i="12"/>
  <c r="AO352" i="12"/>
  <c r="AP352" i="12"/>
  <c r="AQ352" i="12"/>
  <c r="AR352" i="12"/>
  <c r="AS352" i="12"/>
  <c r="AT352" i="12"/>
  <c r="AU352" i="12"/>
  <c r="AV352" i="12"/>
  <c r="M353" i="12"/>
  <c r="N353" i="12"/>
  <c r="O353" i="12"/>
  <c r="P353" i="12"/>
  <c r="Q353" i="12"/>
  <c r="R353" i="12"/>
  <c r="S353" i="12"/>
  <c r="T353" i="12"/>
  <c r="U353" i="12"/>
  <c r="V353" i="12"/>
  <c r="W353" i="12"/>
  <c r="X353" i="12"/>
  <c r="Y353" i="12"/>
  <c r="Z353" i="12"/>
  <c r="AA353" i="12"/>
  <c r="AB353" i="12"/>
  <c r="AC353" i="12"/>
  <c r="AD353" i="12"/>
  <c r="AE353" i="12"/>
  <c r="AF353" i="12"/>
  <c r="AG353" i="12"/>
  <c r="AH353" i="12"/>
  <c r="AI353" i="12"/>
  <c r="AJ353" i="12"/>
  <c r="AK353" i="12"/>
  <c r="AL353" i="12"/>
  <c r="AM353" i="12"/>
  <c r="AN353" i="12"/>
  <c r="AO353" i="12"/>
  <c r="AP353" i="12"/>
  <c r="AQ353" i="12"/>
  <c r="AR353" i="12"/>
  <c r="AS353" i="12"/>
  <c r="AT353" i="12"/>
  <c r="AU353" i="12"/>
  <c r="AV353" i="12"/>
  <c r="M354" i="12"/>
  <c r="N354" i="12"/>
  <c r="O354" i="12"/>
  <c r="P354" i="12"/>
  <c r="Q354" i="12"/>
  <c r="R354" i="12"/>
  <c r="S354" i="12"/>
  <c r="T354" i="12"/>
  <c r="U354" i="12"/>
  <c r="V354" i="12"/>
  <c r="W354" i="12"/>
  <c r="X354" i="12"/>
  <c r="Y354" i="12"/>
  <c r="Z354" i="12"/>
  <c r="AA354" i="12"/>
  <c r="AB354" i="12"/>
  <c r="AC354" i="12"/>
  <c r="AD354" i="12"/>
  <c r="AE354" i="12"/>
  <c r="AF354" i="12"/>
  <c r="AG354" i="12"/>
  <c r="AH354" i="12"/>
  <c r="AI354" i="12"/>
  <c r="AJ354" i="12"/>
  <c r="AK354" i="12"/>
  <c r="AL354" i="12"/>
  <c r="AM354" i="12"/>
  <c r="AN354" i="12"/>
  <c r="AO354" i="12"/>
  <c r="AP354" i="12"/>
  <c r="AQ354" i="12"/>
  <c r="AR354" i="12"/>
  <c r="AS354" i="12"/>
  <c r="AT354" i="12"/>
  <c r="AU354" i="12"/>
  <c r="AV354" i="12"/>
  <c r="M355" i="12"/>
  <c r="N355" i="12"/>
  <c r="O355" i="12"/>
  <c r="P355" i="12"/>
  <c r="Q355" i="12"/>
  <c r="R355" i="12"/>
  <c r="S355" i="12"/>
  <c r="T355" i="12"/>
  <c r="U355" i="12"/>
  <c r="V355" i="12"/>
  <c r="W355" i="12"/>
  <c r="X355" i="12"/>
  <c r="Y355" i="12"/>
  <c r="Z355" i="12"/>
  <c r="AA355" i="12"/>
  <c r="AB355" i="12"/>
  <c r="AC355" i="12"/>
  <c r="AD355" i="12"/>
  <c r="AE355" i="12"/>
  <c r="AF355" i="12"/>
  <c r="AG355" i="12"/>
  <c r="AH355" i="12"/>
  <c r="AI355" i="12"/>
  <c r="AJ355" i="12"/>
  <c r="AK355" i="12"/>
  <c r="AL355" i="12"/>
  <c r="AM355" i="12"/>
  <c r="AN355" i="12"/>
  <c r="AO355" i="12"/>
  <c r="AP355" i="12"/>
  <c r="AQ355" i="12"/>
  <c r="AR355" i="12"/>
  <c r="AS355" i="12"/>
  <c r="AT355" i="12"/>
  <c r="AU355" i="12"/>
  <c r="AV355" i="12"/>
  <c r="M356" i="12"/>
  <c r="N356" i="12"/>
  <c r="O356" i="12"/>
  <c r="P356" i="12"/>
  <c r="Q356" i="12"/>
  <c r="R356" i="12"/>
  <c r="S356" i="12"/>
  <c r="T356" i="12"/>
  <c r="U356" i="12"/>
  <c r="V356" i="12"/>
  <c r="W356" i="12"/>
  <c r="X356" i="12"/>
  <c r="Y356" i="12"/>
  <c r="Z356" i="12"/>
  <c r="AA356" i="12"/>
  <c r="AB356" i="12"/>
  <c r="AC356" i="12"/>
  <c r="AD356" i="12"/>
  <c r="AE356" i="12"/>
  <c r="AF356" i="12"/>
  <c r="AG356" i="12"/>
  <c r="AH356" i="12"/>
  <c r="AI356" i="12"/>
  <c r="AJ356" i="12"/>
  <c r="AK356" i="12"/>
  <c r="AL356" i="12"/>
  <c r="AM356" i="12"/>
  <c r="AN356" i="12"/>
  <c r="AO356" i="12"/>
  <c r="AP356" i="12"/>
  <c r="AQ356" i="12"/>
  <c r="AR356" i="12"/>
  <c r="AS356" i="12"/>
  <c r="AT356" i="12"/>
  <c r="AU356" i="12"/>
  <c r="AV356" i="12"/>
  <c r="M357" i="12"/>
  <c r="N357" i="12"/>
  <c r="O357" i="12"/>
  <c r="P357" i="12"/>
  <c r="Q357" i="12"/>
  <c r="R357" i="12"/>
  <c r="S357" i="12"/>
  <c r="T357" i="12"/>
  <c r="U357" i="12"/>
  <c r="V357" i="12"/>
  <c r="W357" i="12"/>
  <c r="X357" i="12"/>
  <c r="Y357" i="12"/>
  <c r="Z357" i="12"/>
  <c r="AA357" i="12"/>
  <c r="AB357" i="12"/>
  <c r="AC357" i="12"/>
  <c r="AD357" i="12"/>
  <c r="AE357" i="12"/>
  <c r="AF357" i="12"/>
  <c r="AG357" i="12"/>
  <c r="AH357" i="12"/>
  <c r="AI357" i="12"/>
  <c r="AJ357" i="12"/>
  <c r="AK357" i="12"/>
  <c r="AL357" i="12"/>
  <c r="AM357" i="12"/>
  <c r="AN357" i="12"/>
  <c r="AO357" i="12"/>
  <c r="AP357" i="12"/>
  <c r="AQ357" i="12"/>
  <c r="AR357" i="12"/>
  <c r="AS357" i="12"/>
  <c r="AT357" i="12"/>
  <c r="AU357" i="12"/>
  <c r="AV357" i="12"/>
  <c r="M358" i="12"/>
  <c r="N358" i="12"/>
  <c r="O358" i="12"/>
  <c r="P358" i="12"/>
  <c r="Q358" i="12"/>
  <c r="R358" i="12"/>
  <c r="S358" i="12"/>
  <c r="T358" i="12"/>
  <c r="U358" i="12"/>
  <c r="V358" i="12"/>
  <c r="W358" i="12"/>
  <c r="X358" i="12"/>
  <c r="Y358" i="12"/>
  <c r="Z358" i="12"/>
  <c r="AA358" i="12"/>
  <c r="AB358" i="12"/>
  <c r="AC358" i="12"/>
  <c r="AD358" i="12"/>
  <c r="AE358" i="12"/>
  <c r="AF358" i="12"/>
  <c r="AG358" i="12"/>
  <c r="AH358" i="12"/>
  <c r="AI358" i="12"/>
  <c r="AJ358" i="12"/>
  <c r="AK358" i="12"/>
  <c r="AL358" i="12"/>
  <c r="AM358" i="12"/>
  <c r="AN358" i="12"/>
  <c r="AO358" i="12"/>
  <c r="AP358" i="12"/>
  <c r="AQ358" i="12"/>
  <c r="AR358" i="12"/>
  <c r="AS358" i="12"/>
  <c r="AT358" i="12"/>
  <c r="AU358" i="12"/>
  <c r="AV358" i="12"/>
  <c r="M359" i="12"/>
  <c r="N359" i="12"/>
  <c r="O359" i="12"/>
  <c r="P359" i="12"/>
  <c r="Q359" i="12"/>
  <c r="R359" i="12"/>
  <c r="S359" i="12"/>
  <c r="T359" i="12"/>
  <c r="U359" i="12"/>
  <c r="V359" i="12"/>
  <c r="W359" i="12"/>
  <c r="X359" i="12"/>
  <c r="Y359" i="12"/>
  <c r="Z359" i="12"/>
  <c r="AA359" i="12"/>
  <c r="AB359" i="12"/>
  <c r="AC359" i="12"/>
  <c r="AD359" i="12"/>
  <c r="AE359" i="12"/>
  <c r="AF359" i="12"/>
  <c r="AG359" i="12"/>
  <c r="AH359" i="12"/>
  <c r="AI359" i="12"/>
  <c r="AJ359" i="12"/>
  <c r="AK359" i="12"/>
  <c r="AL359" i="12"/>
  <c r="AM359" i="12"/>
  <c r="AN359" i="12"/>
  <c r="AO359" i="12"/>
  <c r="AP359" i="12"/>
  <c r="AQ359" i="12"/>
  <c r="AR359" i="12"/>
  <c r="AS359" i="12"/>
  <c r="AT359" i="12"/>
  <c r="AU359" i="12"/>
  <c r="AV359" i="12"/>
  <c r="M360" i="12"/>
  <c r="N360" i="12"/>
  <c r="O360" i="12"/>
  <c r="P360" i="12"/>
  <c r="Q360" i="12"/>
  <c r="R360" i="12"/>
  <c r="S360" i="12"/>
  <c r="T360" i="12"/>
  <c r="U360" i="12"/>
  <c r="V360" i="12"/>
  <c r="W360" i="12"/>
  <c r="X360" i="12"/>
  <c r="Y360" i="12"/>
  <c r="Z360" i="12"/>
  <c r="AA360" i="12"/>
  <c r="AB360" i="12"/>
  <c r="AC360" i="12"/>
  <c r="AD360" i="12"/>
  <c r="AE360" i="12"/>
  <c r="AF360" i="12"/>
  <c r="AG360" i="12"/>
  <c r="AH360" i="12"/>
  <c r="AI360" i="12"/>
  <c r="AJ360" i="12"/>
  <c r="AK360" i="12"/>
  <c r="AL360" i="12"/>
  <c r="AM360" i="12"/>
  <c r="AN360" i="12"/>
  <c r="AO360" i="12"/>
  <c r="AP360" i="12"/>
  <c r="AQ360" i="12"/>
  <c r="AR360" i="12"/>
  <c r="AS360" i="12"/>
  <c r="AT360" i="12"/>
  <c r="AU360" i="12"/>
  <c r="AV360" i="12"/>
  <c r="M361" i="12"/>
  <c r="N361" i="12"/>
  <c r="O361" i="12"/>
  <c r="P361" i="12"/>
  <c r="Q361" i="12"/>
  <c r="R361" i="12"/>
  <c r="S361" i="12"/>
  <c r="T361" i="12"/>
  <c r="U361" i="12"/>
  <c r="V361" i="12"/>
  <c r="W361" i="12"/>
  <c r="X361" i="12"/>
  <c r="Y361" i="12"/>
  <c r="Z361" i="12"/>
  <c r="AA361" i="12"/>
  <c r="AB361" i="12"/>
  <c r="AC361" i="12"/>
  <c r="AD361" i="12"/>
  <c r="AE361" i="12"/>
  <c r="AF361" i="12"/>
  <c r="AG361" i="12"/>
  <c r="AH361" i="12"/>
  <c r="AI361" i="12"/>
  <c r="AJ361" i="12"/>
  <c r="AK361" i="12"/>
  <c r="AL361" i="12"/>
  <c r="AM361" i="12"/>
  <c r="AN361" i="12"/>
  <c r="AO361" i="12"/>
  <c r="AP361" i="12"/>
  <c r="AQ361" i="12"/>
  <c r="AR361" i="12"/>
  <c r="AS361" i="12"/>
  <c r="AT361" i="12"/>
  <c r="AU361" i="12"/>
  <c r="AV361" i="12"/>
  <c r="M362" i="12"/>
  <c r="N362" i="12"/>
  <c r="O362" i="12"/>
  <c r="P362" i="12"/>
  <c r="Q362" i="12"/>
  <c r="R362" i="12"/>
  <c r="S362" i="12"/>
  <c r="T362" i="12"/>
  <c r="U362" i="12"/>
  <c r="V362" i="12"/>
  <c r="W362" i="12"/>
  <c r="X362" i="12"/>
  <c r="Y362" i="12"/>
  <c r="Z362" i="12"/>
  <c r="AA362" i="12"/>
  <c r="AB362" i="12"/>
  <c r="AC362" i="12"/>
  <c r="AD362" i="12"/>
  <c r="AE362" i="12"/>
  <c r="AF362" i="12"/>
  <c r="AG362" i="12"/>
  <c r="AH362" i="12"/>
  <c r="AI362" i="12"/>
  <c r="AJ362" i="12"/>
  <c r="AK362" i="12"/>
  <c r="AL362" i="12"/>
  <c r="AM362" i="12"/>
  <c r="AN362" i="12"/>
  <c r="AO362" i="12"/>
  <c r="AP362" i="12"/>
  <c r="AQ362" i="12"/>
  <c r="AR362" i="12"/>
  <c r="AS362" i="12"/>
  <c r="AT362" i="12"/>
  <c r="AU362" i="12"/>
  <c r="AV362" i="12"/>
  <c r="M363" i="12"/>
  <c r="N363" i="12"/>
  <c r="O363" i="12"/>
  <c r="P363" i="12"/>
  <c r="Q363" i="12"/>
  <c r="R363" i="12"/>
  <c r="S363" i="12"/>
  <c r="T363" i="12"/>
  <c r="U363" i="12"/>
  <c r="V363" i="12"/>
  <c r="W363" i="12"/>
  <c r="X363" i="12"/>
  <c r="Y363" i="12"/>
  <c r="Z363" i="12"/>
  <c r="AA363" i="12"/>
  <c r="AB363" i="12"/>
  <c r="AC363" i="12"/>
  <c r="AD363" i="12"/>
  <c r="AE363" i="12"/>
  <c r="AF363" i="12"/>
  <c r="AG363" i="12"/>
  <c r="AH363" i="12"/>
  <c r="AI363" i="12"/>
  <c r="AJ363" i="12"/>
  <c r="AK363" i="12"/>
  <c r="AL363" i="12"/>
  <c r="AM363" i="12"/>
  <c r="AN363" i="12"/>
  <c r="AO363" i="12"/>
  <c r="AP363" i="12"/>
  <c r="AQ363" i="12"/>
  <c r="AR363" i="12"/>
  <c r="AS363" i="12"/>
  <c r="AT363" i="12"/>
  <c r="AU363" i="12"/>
  <c r="AV363" i="12"/>
  <c r="M364" i="12"/>
  <c r="N364" i="12"/>
  <c r="O364" i="12"/>
  <c r="P364" i="12"/>
  <c r="Q364" i="12"/>
  <c r="R364" i="12"/>
  <c r="S364" i="12"/>
  <c r="T364" i="12"/>
  <c r="U364" i="12"/>
  <c r="V364" i="12"/>
  <c r="W364" i="12"/>
  <c r="X364" i="12"/>
  <c r="Y364" i="12"/>
  <c r="Z364" i="12"/>
  <c r="AA364" i="12"/>
  <c r="AB364" i="12"/>
  <c r="AC364" i="12"/>
  <c r="AD364" i="12"/>
  <c r="AE364" i="12"/>
  <c r="AF364" i="12"/>
  <c r="AG364" i="12"/>
  <c r="AH364" i="12"/>
  <c r="AI364" i="12"/>
  <c r="AJ364" i="12"/>
  <c r="AK364" i="12"/>
  <c r="AL364" i="12"/>
  <c r="AM364" i="12"/>
  <c r="AN364" i="12"/>
  <c r="AO364" i="12"/>
  <c r="AP364" i="12"/>
  <c r="AQ364" i="12"/>
  <c r="AR364" i="12"/>
  <c r="AS364" i="12"/>
  <c r="AT364" i="12"/>
  <c r="AU364" i="12"/>
  <c r="AV364" i="12"/>
  <c r="M365" i="12"/>
  <c r="N365" i="12"/>
  <c r="O365" i="12"/>
  <c r="P365" i="12"/>
  <c r="Q365" i="12"/>
  <c r="R365" i="12"/>
  <c r="S365" i="12"/>
  <c r="T365" i="12"/>
  <c r="U365" i="12"/>
  <c r="V365" i="12"/>
  <c r="W365" i="12"/>
  <c r="X365" i="12"/>
  <c r="Y365" i="12"/>
  <c r="Z365" i="12"/>
  <c r="AA365" i="12"/>
  <c r="AB365" i="12"/>
  <c r="AC365" i="12"/>
  <c r="AD365" i="12"/>
  <c r="AE365" i="12"/>
  <c r="AF365" i="12"/>
  <c r="AG365" i="12"/>
  <c r="AH365" i="12"/>
  <c r="AI365" i="12"/>
  <c r="AJ365" i="12"/>
  <c r="AK365" i="12"/>
  <c r="AL365" i="12"/>
  <c r="AM365" i="12"/>
  <c r="AN365" i="12"/>
  <c r="AO365" i="12"/>
  <c r="AP365" i="12"/>
  <c r="AQ365" i="12"/>
  <c r="AR365" i="12"/>
  <c r="AS365" i="12"/>
  <c r="AT365" i="12"/>
  <c r="AU365" i="12"/>
  <c r="AV365" i="12"/>
  <c r="M366" i="12"/>
  <c r="N366" i="12"/>
  <c r="O366" i="12"/>
  <c r="P366" i="12"/>
  <c r="Q366" i="12"/>
  <c r="R366" i="12"/>
  <c r="S366" i="12"/>
  <c r="T366" i="12"/>
  <c r="U366" i="12"/>
  <c r="V366" i="12"/>
  <c r="W366" i="12"/>
  <c r="X366" i="12"/>
  <c r="Y366" i="12"/>
  <c r="Z366" i="12"/>
  <c r="AA366" i="12"/>
  <c r="AB366" i="12"/>
  <c r="AC366" i="12"/>
  <c r="AD366" i="12"/>
  <c r="AE366" i="12"/>
  <c r="AF366" i="12"/>
  <c r="AG366" i="12"/>
  <c r="AH366" i="12"/>
  <c r="AI366" i="12"/>
  <c r="AJ366" i="12"/>
  <c r="AK366" i="12"/>
  <c r="AL366" i="12"/>
  <c r="AM366" i="12"/>
  <c r="AN366" i="12"/>
  <c r="AO366" i="12"/>
  <c r="AP366" i="12"/>
  <c r="AQ366" i="12"/>
  <c r="AR366" i="12"/>
  <c r="AS366" i="12"/>
  <c r="AT366" i="12"/>
  <c r="AU366" i="12"/>
  <c r="AV366" i="12"/>
  <c r="M367" i="12"/>
  <c r="N367" i="12"/>
  <c r="O367" i="12"/>
  <c r="P367" i="12"/>
  <c r="Q367" i="12"/>
  <c r="R367" i="12"/>
  <c r="S367" i="12"/>
  <c r="T367" i="12"/>
  <c r="U367" i="12"/>
  <c r="V367" i="12"/>
  <c r="W367" i="12"/>
  <c r="X367" i="12"/>
  <c r="Y367" i="12"/>
  <c r="Z367" i="12"/>
  <c r="AA367" i="12"/>
  <c r="AB367" i="12"/>
  <c r="AC367" i="12"/>
  <c r="AD367" i="12"/>
  <c r="AE367" i="12"/>
  <c r="AF367" i="12"/>
  <c r="AG367" i="12"/>
  <c r="AH367" i="12"/>
  <c r="AI367" i="12"/>
  <c r="AJ367" i="12"/>
  <c r="AK367" i="12"/>
  <c r="AL367" i="12"/>
  <c r="AM367" i="12"/>
  <c r="AN367" i="12"/>
  <c r="AO367" i="12"/>
  <c r="AP367" i="12"/>
  <c r="AQ367" i="12"/>
  <c r="AR367" i="12"/>
  <c r="AS367" i="12"/>
  <c r="AT367" i="12"/>
  <c r="AU367" i="12"/>
  <c r="AV367" i="12"/>
  <c r="M368" i="12"/>
  <c r="N368" i="12"/>
  <c r="O368" i="12"/>
  <c r="P368" i="12"/>
  <c r="Q368" i="12"/>
  <c r="R368" i="12"/>
  <c r="S368" i="12"/>
  <c r="T368" i="12"/>
  <c r="U368" i="12"/>
  <c r="V368" i="12"/>
  <c r="W368" i="12"/>
  <c r="X368" i="12"/>
  <c r="Y368" i="12"/>
  <c r="Z368" i="12"/>
  <c r="AA368" i="12"/>
  <c r="AB368" i="12"/>
  <c r="AC368" i="12"/>
  <c r="AD368" i="12"/>
  <c r="AE368" i="12"/>
  <c r="AF368" i="12"/>
  <c r="AG368" i="12"/>
  <c r="AH368" i="12"/>
  <c r="AI368" i="12"/>
  <c r="AJ368" i="12"/>
  <c r="AK368" i="12"/>
  <c r="AL368" i="12"/>
  <c r="AM368" i="12"/>
  <c r="AN368" i="12"/>
  <c r="AO368" i="12"/>
  <c r="AP368" i="12"/>
  <c r="AQ368" i="12"/>
  <c r="AR368" i="12"/>
  <c r="AS368" i="12"/>
  <c r="AT368" i="12"/>
  <c r="AU368" i="12"/>
  <c r="AV368" i="12"/>
  <c r="M369" i="12"/>
  <c r="N369" i="12"/>
  <c r="O369" i="12"/>
  <c r="P369" i="12"/>
  <c r="Q369" i="12"/>
  <c r="R369" i="12"/>
  <c r="S369" i="12"/>
  <c r="T369" i="12"/>
  <c r="U369" i="12"/>
  <c r="V369" i="12"/>
  <c r="W369" i="12"/>
  <c r="X369" i="12"/>
  <c r="Y369" i="12"/>
  <c r="Z369" i="12"/>
  <c r="AA369" i="12"/>
  <c r="AB369" i="12"/>
  <c r="AC369" i="12"/>
  <c r="AD369" i="12"/>
  <c r="AE369" i="12"/>
  <c r="AF369" i="12"/>
  <c r="AG369" i="12"/>
  <c r="AH369" i="12"/>
  <c r="AI369" i="12"/>
  <c r="AJ369" i="12"/>
  <c r="AK369" i="12"/>
  <c r="AL369" i="12"/>
  <c r="AM369" i="12"/>
  <c r="AN369" i="12"/>
  <c r="AO369" i="12"/>
  <c r="AP369" i="12"/>
  <c r="AQ369" i="12"/>
  <c r="AR369" i="12"/>
  <c r="AS369" i="12"/>
  <c r="AT369" i="12"/>
  <c r="AU369" i="12"/>
  <c r="AV369" i="12"/>
  <c r="M370" i="12"/>
  <c r="N370" i="12"/>
  <c r="O370" i="12"/>
  <c r="P370" i="12"/>
  <c r="Q370" i="12"/>
  <c r="R370" i="12"/>
  <c r="S370" i="12"/>
  <c r="T370" i="12"/>
  <c r="U370" i="12"/>
  <c r="V370" i="12"/>
  <c r="W370" i="12"/>
  <c r="X370" i="12"/>
  <c r="Y370" i="12"/>
  <c r="Z370" i="12"/>
  <c r="AA370" i="12"/>
  <c r="AB370" i="12"/>
  <c r="AC370" i="12"/>
  <c r="AD370" i="12"/>
  <c r="AE370" i="12"/>
  <c r="AF370" i="12"/>
  <c r="AG370" i="12"/>
  <c r="AH370" i="12"/>
  <c r="AI370" i="12"/>
  <c r="AJ370" i="12"/>
  <c r="AK370" i="12"/>
  <c r="AL370" i="12"/>
  <c r="AM370" i="12"/>
  <c r="AN370" i="12"/>
  <c r="AO370" i="12"/>
  <c r="AP370" i="12"/>
  <c r="AQ370" i="12"/>
  <c r="AR370" i="12"/>
  <c r="AS370" i="12"/>
  <c r="AT370" i="12"/>
  <c r="AU370" i="12"/>
  <c r="AV370" i="12"/>
  <c r="M371" i="12"/>
  <c r="N371" i="12"/>
  <c r="O371" i="12"/>
  <c r="P371" i="12"/>
  <c r="Q371" i="12"/>
  <c r="R371" i="12"/>
  <c r="S371" i="12"/>
  <c r="T371" i="12"/>
  <c r="U371" i="12"/>
  <c r="V371" i="12"/>
  <c r="W371" i="12"/>
  <c r="X371" i="12"/>
  <c r="Y371" i="12"/>
  <c r="Z371" i="12"/>
  <c r="AA371" i="12"/>
  <c r="AB371" i="12"/>
  <c r="AC371" i="12"/>
  <c r="AD371" i="12"/>
  <c r="AE371" i="12"/>
  <c r="AF371" i="12"/>
  <c r="AG371" i="12"/>
  <c r="AH371" i="12"/>
  <c r="AI371" i="12"/>
  <c r="AJ371" i="12"/>
  <c r="AK371" i="12"/>
  <c r="AL371" i="12"/>
  <c r="AM371" i="12"/>
  <c r="AN371" i="12"/>
  <c r="AO371" i="12"/>
  <c r="AP371" i="12"/>
  <c r="AQ371" i="12"/>
  <c r="AR371" i="12"/>
  <c r="AS371" i="12"/>
  <c r="AT371" i="12"/>
  <c r="AU371" i="12"/>
  <c r="AV371" i="12"/>
  <c r="M372" i="12"/>
  <c r="N372" i="12"/>
  <c r="O372" i="12"/>
  <c r="P372" i="12"/>
  <c r="Q372" i="12"/>
  <c r="R372" i="12"/>
  <c r="S372" i="12"/>
  <c r="T372" i="12"/>
  <c r="U372" i="12"/>
  <c r="V372" i="12"/>
  <c r="W372" i="12"/>
  <c r="X372" i="12"/>
  <c r="Y372" i="12"/>
  <c r="Z372" i="12"/>
  <c r="AA372" i="12"/>
  <c r="AB372" i="12"/>
  <c r="AC372" i="12"/>
  <c r="AD372" i="12"/>
  <c r="AE372" i="12"/>
  <c r="AF372" i="12"/>
  <c r="AG372" i="12"/>
  <c r="AH372" i="12"/>
  <c r="AI372" i="12"/>
  <c r="AJ372" i="12"/>
  <c r="AK372" i="12"/>
  <c r="AL372" i="12"/>
  <c r="AM372" i="12"/>
  <c r="AN372" i="12"/>
  <c r="AO372" i="12"/>
  <c r="AP372" i="12"/>
  <c r="AQ372" i="12"/>
  <c r="AR372" i="12"/>
  <c r="AS372" i="12"/>
  <c r="AT372" i="12"/>
  <c r="AU372" i="12"/>
  <c r="AV372" i="12"/>
  <c r="M373" i="12"/>
  <c r="N373" i="12"/>
  <c r="O373" i="12"/>
  <c r="P373" i="12"/>
  <c r="Q373" i="12"/>
  <c r="R373" i="12"/>
  <c r="S373" i="12"/>
  <c r="T373" i="12"/>
  <c r="U373" i="12"/>
  <c r="V373" i="12"/>
  <c r="W373" i="12"/>
  <c r="X373" i="12"/>
  <c r="Y373" i="12"/>
  <c r="Z373" i="12"/>
  <c r="AA373" i="12"/>
  <c r="AB373" i="12"/>
  <c r="AC373" i="12"/>
  <c r="AD373" i="12"/>
  <c r="AE373" i="12"/>
  <c r="AF373" i="12"/>
  <c r="AG373" i="12"/>
  <c r="AH373" i="12"/>
  <c r="AI373" i="12"/>
  <c r="AJ373" i="12"/>
  <c r="AK373" i="12"/>
  <c r="AL373" i="12"/>
  <c r="AM373" i="12"/>
  <c r="AN373" i="12"/>
  <c r="AO373" i="12"/>
  <c r="AP373" i="12"/>
  <c r="AQ373" i="12"/>
  <c r="AR373" i="12"/>
  <c r="AS373" i="12"/>
  <c r="AT373" i="12"/>
  <c r="AU373" i="12"/>
  <c r="AV373" i="12"/>
  <c r="M374" i="12"/>
  <c r="N374" i="12"/>
  <c r="O374" i="12"/>
  <c r="P374" i="12"/>
  <c r="Q374" i="12"/>
  <c r="R374" i="12"/>
  <c r="S374" i="12"/>
  <c r="T374" i="12"/>
  <c r="U374" i="12"/>
  <c r="V374" i="12"/>
  <c r="W374" i="12"/>
  <c r="X374" i="12"/>
  <c r="Y374" i="12"/>
  <c r="Z374" i="12"/>
  <c r="AA374" i="12"/>
  <c r="AB374" i="12"/>
  <c r="AC374" i="12"/>
  <c r="AD374" i="12"/>
  <c r="AE374" i="12"/>
  <c r="AF374" i="12"/>
  <c r="AG374" i="12"/>
  <c r="AH374" i="12"/>
  <c r="AI374" i="12"/>
  <c r="AJ374" i="12"/>
  <c r="AK374" i="12"/>
  <c r="AL374" i="12"/>
  <c r="AM374" i="12"/>
  <c r="AN374" i="12"/>
  <c r="AO374" i="12"/>
  <c r="AP374" i="12"/>
  <c r="AQ374" i="12"/>
  <c r="AR374" i="12"/>
  <c r="AS374" i="12"/>
  <c r="AT374" i="12"/>
  <c r="AU374" i="12"/>
  <c r="AV374" i="12"/>
  <c r="M375" i="12"/>
  <c r="N375" i="12"/>
  <c r="O375" i="12"/>
  <c r="P375" i="12"/>
  <c r="Q375" i="12"/>
  <c r="R375" i="12"/>
  <c r="S375" i="12"/>
  <c r="T375" i="12"/>
  <c r="U375" i="12"/>
  <c r="V375" i="12"/>
  <c r="W375" i="12"/>
  <c r="X375" i="12"/>
  <c r="Y375" i="12"/>
  <c r="Z375" i="12"/>
  <c r="AA375" i="12"/>
  <c r="AB375" i="12"/>
  <c r="AC375" i="12"/>
  <c r="AD375" i="12"/>
  <c r="AE375" i="12"/>
  <c r="AF375" i="12"/>
  <c r="AG375" i="12"/>
  <c r="AH375" i="12"/>
  <c r="AI375" i="12"/>
  <c r="AJ375" i="12"/>
  <c r="AK375" i="12"/>
  <c r="AL375" i="12"/>
  <c r="AM375" i="12"/>
  <c r="AN375" i="12"/>
  <c r="AO375" i="12"/>
  <c r="AP375" i="12"/>
  <c r="AQ375" i="12"/>
  <c r="AR375" i="12"/>
  <c r="AS375" i="12"/>
  <c r="AT375" i="12"/>
  <c r="AU375" i="12"/>
  <c r="AV375" i="12"/>
  <c r="M376" i="12"/>
  <c r="N376" i="12"/>
  <c r="O376" i="12"/>
  <c r="P376" i="12"/>
  <c r="Q376" i="12"/>
  <c r="R376" i="12"/>
  <c r="S376" i="12"/>
  <c r="T376" i="12"/>
  <c r="U376" i="12"/>
  <c r="V376" i="12"/>
  <c r="W376" i="12"/>
  <c r="X376" i="12"/>
  <c r="Y376" i="12"/>
  <c r="Z376" i="12"/>
  <c r="AA376" i="12"/>
  <c r="AB376" i="12"/>
  <c r="AC376" i="12"/>
  <c r="AD376" i="12"/>
  <c r="AE376" i="12"/>
  <c r="AF376" i="12"/>
  <c r="AG376" i="12"/>
  <c r="AH376" i="12"/>
  <c r="AI376" i="12"/>
  <c r="AJ376" i="12"/>
  <c r="AK376" i="12"/>
  <c r="AL376" i="12"/>
  <c r="AM376" i="12"/>
  <c r="AN376" i="12"/>
  <c r="AO376" i="12"/>
  <c r="AP376" i="12"/>
  <c r="AQ376" i="12"/>
  <c r="AR376" i="12"/>
  <c r="AS376" i="12"/>
  <c r="AT376" i="12"/>
  <c r="AU376" i="12"/>
  <c r="AV376" i="12"/>
  <c r="M377" i="12"/>
  <c r="N377" i="12"/>
  <c r="O377" i="12"/>
  <c r="P377" i="12"/>
  <c r="Q377" i="12"/>
  <c r="R377" i="12"/>
  <c r="S377" i="12"/>
  <c r="T377" i="12"/>
  <c r="U377" i="12"/>
  <c r="V377" i="12"/>
  <c r="W377" i="12"/>
  <c r="X377" i="12"/>
  <c r="Y377" i="12"/>
  <c r="Z377" i="12"/>
  <c r="AA377" i="12"/>
  <c r="AB377" i="12"/>
  <c r="AC377" i="12"/>
  <c r="AD377" i="12"/>
  <c r="AE377" i="12"/>
  <c r="AF377" i="12"/>
  <c r="AG377" i="12"/>
  <c r="AH377" i="12"/>
  <c r="AI377" i="12"/>
  <c r="AJ377" i="12"/>
  <c r="AK377" i="12"/>
  <c r="AL377" i="12"/>
  <c r="AM377" i="12"/>
  <c r="AN377" i="12"/>
  <c r="AO377" i="12"/>
  <c r="AP377" i="12"/>
  <c r="AQ377" i="12"/>
  <c r="AR377" i="12"/>
  <c r="AS377" i="12"/>
  <c r="AT377" i="12"/>
  <c r="AU377" i="12"/>
  <c r="AV377" i="12"/>
  <c r="M378" i="12"/>
  <c r="N378" i="12"/>
  <c r="O378" i="12"/>
  <c r="P378" i="12"/>
  <c r="Q378" i="12"/>
  <c r="R378" i="12"/>
  <c r="S378" i="12"/>
  <c r="T378" i="12"/>
  <c r="U378" i="12"/>
  <c r="V378" i="12"/>
  <c r="W378" i="12"/>
  <c r="X378" i="12"/>
  <c r="Y378" i="12"/>
  <c r="Z378" i="12"/>
  <c r="AA378" i="12"/>
  <c r="AB378" i="12"/>
  <c r="AC378" i="12"/>
  <c r="AD378" i="12"/>
  <c r="AE378" i="12"/>
  <c r="AF378" i="12"/>
  <c r="AG378" i="12"/>
  <c r="AH378" i="12"/>
  <c r="AI378" i="12"/>
  <c r="AJ378" i="12"/>
  <c r="AK378" i="12"/>
  <c r="AL378" i="12"/>
  <c r="AM378" i="12"/>
  <c r="AN378" i="12"/>
  <c r="AO378" i="12"/>
  <c r="AP378" i="12"/>
  <c r="AQ378" i="12"/>
  <c r="AR378" i="12"/>
  <c r="AS378" i="12"/>
  <c r="AT378" i="12"/>
  <c r="AU378" i="12"/>
  <c r="AV378" i="12"/>
  <c r="M379" i="12"/>
  <c r="N379" i="12"/>
  <c r="O379" i="12"/>
  <c r="P379" i="12"/>
  <c r="Q379" i="12"/>
  <c r="R379" i="12"/>
  <c r="S379" i="12"/>
  <c r="T379" i="12"/>
  <c r="U379" i="12"/>
  <c r="V379" i="12"/>
  <c r="W379" i="12"/>
  <c r="X379" i="12"/>
  <c r="Y379" i="12"/>
  <c r="Z379" i="12"/>
  <c r="AA379" i="12"/>
  <c r="AB379" i="12"/>
  <c r="AC379" i="12"/>
  <c r="AD379" i="12"/>
  <c r="AE379" i="12"/>
  <c r="AF379" i="12"/>
  <c r="AG379" i="12"/>
  <c r="AH379" i="12"/>
  <c r="AI379" i="12"/>
  <c r="AJ379" i="12"/>
  <c r="AK379" i="12"/>
  <c r="AL379" i="12"/>
  <c r="AM379" i="12"/>
  <c r="AN379" i="12"/>
  <c r="AO379" i="12"/>
  <c r="AP379" i="12"/>
  <c r="AQ379" i="12"/>
  <c r="AR379" i="12"/>
  <c r="AS379" i="12"/>
  <c r="AT379" i="12"/>
  <c r="AU379" i="12"/>
  <c r="AV379" i="12"/>
  <c r="M380" i="12"/>
  <c r="N380" i="12"/>
  <c r="O380" i="12"/>
  <c r="P380" i="12"/>
  <c r="Q380" i="12"/>
  <c r="R380" i="12"/>
  <c r="S380" i="12"/>
  <c r="T380" i="12"/>
  <c r="U380" i="12"/>
  <c r="V380" i="12"/>
  <c r="W380" i="12"/>
  <c r="X380" i="12"/>
  <c r="Y380" i="12"/>
  <c r="Z380" i="12"/>
  <c r="AA380" i="12"/>
  <c r="AB380" i="12"/>
  <c r="AC380" i="12"/>
  <c r="AD380" i="12"/>
  <c r="AE380" i="12"/>
  <c r="AF380" i="12"/>
  <c r="AG380" i="12"/>
  <c r="AH380" i="12"/>
  <c r="AI380" i="12"/>
  <c r="AJ380" i="12"/>
  <c r="AK380" i="12"/>
  <c r="AL380" i="12"/>
  <c r="AM380" i="12"/>
  <c r="AN380" i="12"/>
  <c r="AO380" i="12"/>
  <c r="AP380" i="12"/>
  <c r="AQ380" i="12"/>
  <c r="AR380" i="12"/>
  <c r="AS380" i="12"/>
  <c r="AT380" i="12"/>
  <c r="AU380" i="12"/>
  <c r="AV380" i="12"/>
  <c r="M381" i="12"/>
  <c r="N381" i="12"/>
  <c r="O381" i="12"/>
  <c r="P381" i="12"/>
  <c r="Q381" i="12"/>
  <c r="R381" i="12"/>
  <c r="S381" i="12"/>
  <c r="T381" i="12"/>
  <c r="U381" i="12"/>
  <c r="V381" i="12"/>
  <c r="W381" i="12"/>
  <c r="X381" i="12"/>
  <c r="Y381" i="12"/>
  <c r="Z381" i="12"/>
  <c r="AA381" i="12"/>
  <c r="AB381" i="12"/>
  <c r="AC381" i="12"/>
  <c r="AD381" i="12"/>
  <c r="AE381" i="12"/>
  <c r="AF381" i="12"/>
  <c r="AG381" i="12"/>
  <c r="AH381" i="12"/>
  <c r="AI381" i="12"/>
  <c r="AJ381" i="12"/>
  <c r="AK381" i="12"/>
  <c r="AL381" i="12"/>
  <c r="AM381" i="12"/>
  <c r="AN381" i="12"/>
  <c r="AO381" i="12"/>
  <c r="AP381" i="12"/>
  <c r="AQ381" i="12"/>
  <c r="AR381" i="12"/>
  <c r="AS381" i="12"/>
  <c r="AT381" i="12"/>
  <c r="AU381" i="12"/>
  <c r="AV381" i="12"/>
  <c r="M382" i="12"/>
  <c r="N382" i="12"/>
  <c r="O382" i="12"/>
  <c r="P382" i="12"/>
  <c r="Q382" i="12"/>
  <c r="R382" i="12"/>
  <c r="S382" i="12"/>
  <c r="T382" i="12"/>
  <c r="U382" i="12"/>
  <c r="V382" i="12"/>
  <c r="W382" i="12"/>
  <c r="X382" i="12"/>
  <c r="Y382" i="12"/>
  <c r="Z382" i="12"/>
  <c r="AA382" i="12"/>
  <c r="AB382" i="12"/>
  <c r="AC382" i="12"/>
  <c r="AD382" i="12"/>
  <c r="AE382" i="12"/>
  <c r="AF382" i="12"/>
  <c r="AG382" i="12"/>
  <c r="AH382" i="12"/>
  <c r="AI382" i="12"/>
  <c r="AJ382" i="12"/>
  <c r="AK382" i="12"/>
  <c r="AL382" i="12"/>
  <c r="AM382" i="12"/>
  <c r="AN382" i="12"/>
  <c r="AO382" i="12"/>
  <c r="AP382" i="12"/>
  <c r="AQ382" i="12"/>
  <c r="AR382" i="12"/>
  <c r="AS382" i="12"/>
  <c r="AT382" i="12"/>
  <c r="AU382" i="12"/>
  <c r="AV382" i="12"/>
  <c r="M383" i="12"/>
  <c r="N383" i="12"/>
  <c r="O383" i="12"/>
  <c r="P383" i="12"/>
  <c r="Q383" i="12"/>
  <c r="R383" i="12"/>
  <c r="S383" i="12"/>
  <c r="T383" i="12"/>
  <c r="U383" i="12"/>
  <c r="V383" i="12"/>
  <c r="W383" i="12"/>
  <c r="X383" i="12"/>
  <c r="Y383" i="12"/>
  <c r="Z383" i="12"/>
  <c r="AA383" i="12"/>
  <c r="AB383" i="12"/>
  <c r="AC383" i="12"/>
  <c r="AD383" i="12"/>
  <c r="AE383" i="12"/>
  <c r="AF383" i="12"/>
  <c r="AG383" i="12"/>
  <c r="AH383" i="12"/>
  <c r="AI383" i="12"/>
  <c r="AJ383" i="12"/>
  <c r="AK383" i="12"/>
  <c r="AL383" i="12"/>
  <c r="AM383" i="12"/>
  <c r="AN383" i="12"/>
  <c r="AO383" i="12"/>
  <c r="AP383" i="12"/>
  <c r="AQ383" i="12"/>
  <c r="AR383" i="12"/>
  <c r="AS383" i="12"/>
  <c r="AT383" i="12"/>
  <c r="AU383" i="12"/>
  <c r="AV383" i="12"/>
  <c r="M384" i="12"/>
  <c r="N384" i="12"/>
  <c r="O384" i="12"/>
  <c r="P384" i="12"/>
  <c r="Q384" i="12"/>
  <c r="R384" i="12"/>
  <c r="S384" i="12"/>
  <c r="T384" i="12"/>
  <c r="U384" i="12"/>
  <c r="V384" i="12"/>
  <c r="W384" i="12"/>
  <c r="X384" i="12"/>
  <c r="Y384" i="12"/>
  <c r="Z384" i="12"/>
  <c r="AA384" i="12"/>
  <c r="AB384" i="12"/>
  <c r="AC384" i="12"/>
  <c r="AD384" i="12"/>
  <c r="AE384" i="12"/>
  <c r="AF384" i="12"/>
  <c r="AG384" i="12"/>
  <c r="AH384" i="12"/>
  <c r="AI384" i="12"/>
  <c r="AJ384" i="12"/>
  <c r="AK384" i="12"/>
  <c r="AL384" i="12"/>
  <c r="AM384" i="12"/>
  <c r="AN384" i="12"/>
  <c r="AO384" i="12"/>
  <c r="AP384" i="12"/>
  <c r="AQ384" i="12"/>
  <c r="AR384" i="12"/>
  <c r="AS384" i="12"/>
  <c r="AT384" i="12"/>
  <c r="AU384" i="12"/>
  <c r="AV384" i="12"/>
  <c r="M385" i="12"/>
  <c r="N385" i="12"/>
  <c r="O385" i="12"/>
  <c r="P385" i="12"/>
  <c r="Q385" i="12"/>
  <c r="R385" i="12"/>
  <c r="S385" i="12"/>
  <c r="T385" i="12"/>
  <c r="U385" i="12"/>
  <c r="V385" i="12"/>
  <c r="W385" i="12"/>
  <c r="X385" i="12"/>
  <c r="Y385" i="12"/>
  <c r="Z385" i="12"/>
  <c r="AA385" i="12"/>
  <c r="AB385" i="12"/>
  <c r="AC385" i="12"/>
  <c r="AD385" i="12"/>
  <c r="AE385" i="12"/>
  <c r="AF385" i="12"/>
  <c r="AG385" i="12"/>
  <c r="AH385" i="12"/>
  <c r="AI385" i="12"/>
  <c r="AJ385" i="12"/>
  <c r="AK385" i="12"/>
  <c r="AL385" i="12"/>
  <c r="AM385" i="12"/>
  <c r="AN385" i="12"/>
  <c r="AO385" i="12"/>
  <c r="AP385" i="12"/>
  <c r="AQ385" i="12"/>
  <c r="AR385" i="12"/>
  <c r="AS385" i="12"/>
  <c r="AT385" i="12"/>
  <c r="AU385" i="12"/>
  <c r="AV385" i="12"/>
  <c r="M386" i="12"/>
  <c r="N386" i="12"/>
  <c r="O386" i="12"/>
  <c r="P386" i="12"/>
  <c r="Q386" i="12"/>
  <c r="R386" i="12"/>
  <c r="S386" i="12"/>
  <c r="T386" i="12"/>
  <c r="U386" i="12"/>
  <c r="V386" i="12"/>
  <c r="W386" i="12"/>
  <c r="X386" i="12"/>
  <c r="Y386" i="12"/>
  <c r="Z386" i="12"/>
  <c r="AA386" i="12"/>
  <c r="AB386" i="12"/>
  <c r="AC386" i="12"/>
  <c r="AD386" i="12"/>
  <c r="AE386" i="12"/>
  <c r="AF386" i="12"/>
  <c r="AG386" i="12"/>
  <c r="AH386" i="12"/>
  <c r="AI386" i="12"/>
  <c r="AJ386" i="12"/>
  <c r="AK386" i="12"/>
  <c r="AL386" i="12"/>
  <c r="AM386" i="12"/>
  <c r="AN386" i="12"/>
  <c r="AO386" i="12"/>
  <c r="AP386" i="12"/>
  <c r="AQ386" i="12"/>
  <c r="AR386" i="12"/>
  <c r="AS386" i="12"/>
  <c r="AT386" i="12"/>
  <c r="AU386" i="12"/>
  <c r="AV386" i="12"/>
  <c r="M387" i="12"/>
  <c r="N387" i="12"/>
  <c r="O387" i="12"/>
  <c r="P387" i="12"/>
  <c r="Q387" i="12"/>
  <c r="R387" i="12"/>
  <c r="S387" i="12"/>
  <c r="T387" i="12"/>
  <c r="U387" i="12"/>
  <c r="V387" i="12"/>
  <c r="W387" i="12"/>
  <c r="X387" i="12"/>
  <c r="Y387" i="12"/>
  <c r="Z387" i="12"/>
  <c r="AA387" i="12"/>
  <c r="AB387" i="12"/>
  <c r="AC387" i="12"/>
  <c r="AD387" i="12"/>
  <c r="AE387" i="12"/>
  <c r="AF387" i="12"/>
  <c r="AG387" i="12"/>
  <c r="AH387" i="12"/>
  <c r="AI387" i="12"/>
  <c r="AJ387" i="12"/>
  <c r="AK387" i="12"/>
  <c r="AL387" i="12"/>
  <c r="AM387" i="12"/>
  <c r="AN387" i="12"/>
  <c r="AO387" i="12"/>
  <c r="AP387" i="12"/>
  <c r="AQ387" i="12"/>
  <c r="AR387" i="12"/>
  <c r="AS387" i="12"/>
  <c r="AT387" i="12"/>
  <c r="AU387" i="12"/>
  <c r="AV387" i="12"/>
  <c r="M388" i="12"/>
  <c r="N388" i="12"/>
  <c r="O388" i="12"/>
  <c r="P388" i="12"/>
  <c r="Q388" i="12"/>
  <c r="R388" i="12"/>
  <c r="S388" i="12"/>
  <c r="T388" i="12"/>
  <c r="U388" i="12"/>
  <c r="V388" i="12"/>
  <c r="W388" i="12"/>
  <c r="X388" i="12"/>
  <c r="Y388" i="12"/>
  <c r="Z388" i="12"/>
  <c r="AA388" i="12"/>
  <c r="AB388" i="12"/>
  <c r="AC388" i="12"/>
  <c r="AD388" i="12"/>
  <c r="AE388" i="12"/>
  <c r="AF388" i="12"/>
  <c r="AG388" i="12"/>
  <c r="AH388" i="12"/>
  <c r="AI388" i="12"/>
  <c r="AJ388" i="12"/>
  <c r="AK388" i="12"/>
  <c r="AL388" i="12"/>
  <c r="AM388" i="12"/>
  <c r="AN388" i="12"/>
  <c r="AO388" i="12"/>
  <c r="AP388" i="12"/>
  <c r="AQ388" i="12"/>
  <c r="AR388" i="12"/>
  <c r="AS388" i="12"/>
  <c r="AT388" i="12"/>
  <c r="AU388" i="12"/>
  <c r="AV388" i="12"/>
  <c r="M389" i="12"/>
  <c r="N389" i="12"/>
  <c r="O389" i="12"/>
  <c r="P389" i="12"/>
  <c r="Q389" i="12"/>
  <c r="R389" i="12"/>
  <c r="S389" i="12"/>
  <c r="T389" i="12"/>
  <c r="U389" i="12"/>
  <c r="V389" i="12"/>
  <c r="W389" i="12"/>
  <c r="X389" i="12"/>
  <c r="Y389" i="12"/>
  <c r="Z389" i="12"/>
  <c r="AA389" i="12"/>
  <c r="AB389" i="12"/>
  <c r="AC389" i="12"/>
  <c r="AD389" i="12"/>
  <c r="AE389" i="12"/>
  <c r="AF389" i="12"/>
  <c r="AG389" i="12"/>
  <c r="AH389" i="12"/>
  <c r="AI389" i="12"/>
  <c r="AJ389" i="12"/>
  <c r="AK389" i="12"/>
  <c r="AL389" i="12"/>
  <c r="AM389" i="12"/>
  <c r="AN389" i="12"/>
  <c r="AO389" i="12"/>
  <c r="AP389" i="12"/>
  <c r="AQ389" i="12"/>
  <c r="AR389" i="12"/>
  <c r="AS389" i="12"/>
  <c r="AT389" i="12"/>
  <c r="AU389" i="12"/>
  <c r="AV389" i="12"/>
  <c r="M390" i="12"/>
  <c r="N390" i="12"/>
  <c r="O390" i="12"/>
  <c r="P390" i="12"/>
  <c r="Q390" i="12"/>
  <c r="R390" i="12"/>
  <c r="S390" i="12"/>
  <c r="T390" i="12"/>
  <c r="U390" i="12"/>
  <c r="V390" i="12"/>
  <c r="W390" i="12"/>
  <c r="X390" i="12"/>
  <c r="Y390" i="12"/>
  <c r="Z390" i="12"/>
  <c r="AA390" i="12"/>
  <c r="AB390" i="12"/>
  <c r="AC390" i="12"/>
  <c r="AD390" i="12"/>
  <c r="AE390" i="12"/>
  <c r="AF390" i="12"/>
  <c r="AG390" i="12"/>
  <c r="AH390" i="12"/>
  <c r="AI390" i="12"/>
  <c r="AJ390" i="12"/>
  <c r="AK390" i="12"/>
  <c r="AL390" i="12"/>
  <c r="AM390" i="12"/>
  <c r="AN390" i="12"/>
  <c r="AO390" i="12"/>
  <c r="AP390" i="12"/>
  <c r="AQ390" i="12"/>
  <c r="AR390" i="12"/>
  <c r="AS390" i="12"/>
  <c r="AT390" i="12"/>
  <c r="AU390" i="12"/>
  <c r="AV390" i="12"/>
  <c r="M391" i="12"/>
  <c r="N391" i="12"/>
  <c r="O391" i="12"/>
  <c r="P391" i="12"/>
  <c r="Q391" i="12"/>
  <c r="R391" i="12"/>
  <c r="S391" i="12"/>
  <c r="T391" i="12"/>
  <c r="U391" i="12"/>
  <c r="V391" i="12"/>
  <c r="W391" i="12"/>
  <c r="X391" i="12"/>
  <c r="Y391" i="12"/>
  <c r="Z391" i="12"/>
  <c r="AA391" i="12"/>
  <c r="AB391" i="12"/>
  <c r="AC391" i="12"/>
  <c r="AD391" i="12"/>
  <c r="AE391" i="12"/>
  <c r="AF391" i="12"/>
  <c r="AG391" i="12"/>
  <c r="AH391" i="12"/>
  <c r="AI391" i="12"/>
  <c r="AJ391" i="12"/>
  <c r="AK391" i="12"/>
  <c r="AL391" i="12"/>
  <c r="AM391" i="12"/>
  <c r="AN391" i="12"/>
  <c r="AO391" i="12"/>
  <c r="AP391" i="12"/>
  <c r="AQ391" i="12"/>
  <c r="AR391" i="12"/>
  <c r="AS391" i="12"/>
  <c r="AT391" i="12"/>
  <c r="AU391" i="12"/>
  <c r="AV391" i="12"/>
  <c r="M392" i="12"/>
  <c r="N392" i="12"/>
  <c r="O392" i="12"/>
  <c r="P392" i="12"/>
  <c r="Q392" i="12"/>
  <c r="R392" i="12"/>
  <c r="S392" i="12"/>
  <c r="T392" i="12"/>
  <c r="U392" i="12"/>
  <c r="V392" i="12"/>
  <c r="W392" i="12"/>
  <c r="X392" i="12"/>
  <c r="Y392" i="12"/>
  <c r="Z392" i="12"/>
  <c r="AA392" i="12"/>
  <c r="AB392" i="12"/>
  <c r="AC392" i="12"/>
  <c r="AD392" i="12"/>
  <c r="AE392" i="12"/>
  <c r="AF392" i="12"/>
  <c r="AG392" i="12"/>
  <c r="AH392" i="12"/>
  <c r="AI392" i="12"/>
  <c r="AJ392" i="12"/>
  <c r="AK392" i="12"/>
  <c r="AL392" i="12"/>
  <c r="AM392" i="12"/>
  <c r="AN392" i="12"/>
  <c r="AO392" i="12"/>
  <c r="AP392" i="12"/>
  <c r="AQ392" i="12"/>
  <c r="AR392" i="12"/>
  <c r="AS392" i="12"/>
  <c r="AT392" i="12"/>
  <c r="AU392" i="12"/>
  <c r="AV392" i="12"/>
  <c r="M393" i="12"/>
  <c r="N393" i="12"/>
  <c r="O393" i="12"/>
  <c r="P393" i="12"/>
  <c r="Q393" i="12"/>
  <c r="R393" i="12"/>
  <c r="S393" i="12"/>
  <c r="T393" i="12"/>
  <c r="U393" i="12"/>
  <c r="V393" i="12"/>
  <c r="W393" i="12"/>
  <c r="X393" i="12"/>
  <c r="Y393" i="12"/>
  <c r="Z393" i="12"/>
  <c r="AA393" i="12"/>
  <c r="AB393" i="12"/>
  <c r="AC393" i="12"/>
  <c r="AD393" i="12"/>
  <c r="AE393" i="12"/>
  <c r="AF393" i="12"/>
  <c r="AG393" i="12"/>
  <c r="AH393" i="12"/>
  <c r="AI393" i="12"/>
  <c r="AJ393" i="12"/>
  <c r="AK393" i="12"/>
  <c r="AL393" i="12"/>
  <c r="AM393" i="12"/>
  <c r="AN393" i="12"/>
  <c r="AO393" i="12"/>
  <c r="AP393" i="12"/>
  <c r="AQ393" i="12"/>
  <c r="AR393" i="12"/>
  <c r="AS393" i="12"/>
  <c r="AT393" i="12"/>
  <c r="AU393" i="12"/>
  <c r="AV393" i="12"/>
  <c r="M394" i="12"/>
  <c r="N394" i="12"/>
  <c r="O394" i="12"/>
  <c r="P394" i="12"/>
  <c r="Q394" i="12"/>
  <c r="R394" i="12"/>
  <c r="S394" i="12"/>
  <c r="T394" i="12"/>
  <c r="U394" i="12"/>
  <c r="V394" i="12"/>
  <c r="W394" i="12"/>
  <c r="X394" i="12"/>
  <c r="Y394" i="12"/>
  <c r="Z394" i="12"/>
  <c r="AA394" i="12"/>
  <c r="AB394" i="12"/>
  <c r="AC394" i="12"/>
  <c r="AD394" i="12"/>
  <c r="AE394" i="12"/>
  <c r="AF394" i="12"/>
  <c r="AG394" i="12"/>
  <c r="AH394" i="12"/>
  <c r="AI394" i="12"/>
  <c r="AJ394" i="12"/>
  <c r="AK394" i="12"/>
  <c r="AL394" i="12"/>
  <c r="AM394" i="12"/>
  <c r="AN394" i="12"/>
  <c r="AO394" i="12"/>
  <c r="AP394" i="12"/>
  <c r="AQ394" i="12"/>
  <c r="AR394" i="12"/>
  <c r="AS394" i="12"/>
  <c r="AT394" i="12"/>
  <c r="AU394" i="12"/>
  <c r="AV394" i="12"/>
  <c r="M395" i="12"/>
  <c r="N395" i="12"/>
  <c r="O395" i="12"/>
  <c r="P395" i="12"/>
  <c r="Q395" i="12"/>
  <c r="R395" i="12"/>
  <c r="S395" i="12"/>
  <c r="T395" i="12"/>
  <c r="U395" i="12"/>
  <c r="V395" i="12"/>
  <c r="W395" i="12"/>
  <c r="X395" i="12"/>
  <c r="Y395" i="12"/>
  <c r="Z395" i="12"/>
  <c r="AA395" i="12"/>
  <c r="AB395" i="12"/>
  <c r="AC395" i="12"/>
  <c r="AD395" i="12"/>
  <c r="AE395" i="12"/>
  <c r="AF395" i="12"/>
  <c r="AG395" i="12"/>
  <c r="AH395" i="12"/>
  <c r="AI395" i="12"/>
  <c r="AJ395" i="12"/>
  <c r="AK395" i="12"/>
  <c r="AL395" i="12"/>
  <c r="AM395" i="12"/>
  <c r="AN395" i="12"/>
  <c r="AO395" i="12"/>
  <c r="AP395" i="12"/>
  <c r="AQ395" i="12"/>
  <c r="AR395" i="12"/>
  <c r="AS395" i="12"/>
  <c r="AT395" i="12"/>
  <c r="AU395" i="12"/>
  <c r="AV395" i="12"/>
  <c r="M396" i="12"/>
  <c r="N396" i="12"/>
  <c r="O396" i="12"/>
  <c r="P396" i="12"/>
  <c r="Q396" i="12"/>
  <c r="R396" i="12"/>
  <c r="S396" i="12"/>
  <c r="T396" i="12"/>
  <c r="U396" i="12"/>
  <c r="V396" i="12"/>
  <c r="W396" i="12"/>
  <c r="X396" i="12"/>
  <c r="Y396" i="12"/>
  <c r="Z396" i="12"/>
  <c r="AA396" i="12"/>
  <c r="AB396" i="12"/>
  <c r="AC396" i="12"/>
  <c r="AD396" i="12"/>
  <c r="AE396" i="12"/>
  <c r="AF396" i="12"/>
  <c r="AG396" i="12"/>
  <c r="AH396" i="12"/>
  <c r="AI396" i="12"/>
  <c r="AJ396" i="12"/>
  <c r="AK396" i="12"/>
  <c r="AL396" i="12"/>
  <c r="AM396" i="12"/>
  <c r="AN396" i="12"/>
  <c r="AO396" i="12"/>
  <c r="AP396" i="12"/>
  <c r="AQ396" i="12"/>
  <c r="AR396" i="12"/>
  <c r="AS396" i="12"/>
  <c r="AT396" i="12"/>
  <c r="AU396" i="12"/>
  <c r="AV396" i="12"/>
  <c r="M397" i="12"/>
  <c r="N397" i="12"/>
  <c r="O397" i="12"/>
  <c r="P397" i="12"/>
  <c r="Q397" i="12"/>
  <c r="R397" i="12"/>
  <c r="S397" i="12"/>
  <c r="T397" i="12"/>
  <c r="U397" i="12"/>
  <c r="V397" i="12"/>
  <c r="W397" i="12"/>
  <c r="X397" i="12"/>
  <c r="Y397" i="12"/>
  <c r="Z397" i="12"/>
  <c r="AA397" i="12"/>
  <c r="AB397" i="12"/>
  <c r="AC397" i="12"/>
  <c r="AD397" i="12"/>
  <c r="AE397" i="12"/>
  <c r="AF397" i="12"/>
  <c r="AG397" i="12"/>
  <c r="AH397" i="12"/>
  <c r="AI397" i="12"/>
  <c r="AJ397" i="12"/>
  <c r="AK397" i="12"/>
  <c r="AL397" i="12"/>
  <c r="AM397" i="12"/>
  <c r="AN397" i="12"/>
  <c r="AO397" i="12"/>
  <c r="AP397" i="12"/>
  <c r="AQ397" i="12"/>
  <c r="AR397" i="12"/>
  <c r="AS397" i="12"/>
  <c r="AT397" i="12"/>
  <c r="AU397" i="12"/>
  <c r="AV397" i="12"/>
  <c r="M398" i="12"/>
  <c r="N398" i="12"/>
  <c r="O398" i="12"/>
  <c r="P398" i="12"/>
  <c r="Q398" i="12"/>
  <c r="R398" i="12"/>
  <c r="S398" i="12"/>
  <c r="T398" i="12"/>
  <c r="U398" i="12"/>
  <c r="V398" i="12"/>
  <c r="W398" i="12"/>
  <c r="X398" i="12"/>
  <c r="Y398" i="12"/>
  <c r="Z398" i="12"/>
  <c r="AA398" i="12"/>
  <c r="AB398" i="12"/>
  <c r="AC398" i="12"/>
  <c r="AD398" i="12"/>
  <c r="AE398" i="12"/>
  <c r="AF398" i="12"/>
  <c r="AG398" i="12"/>
  <c r="AH398" i="12"/>
  <c r="AI398" i="12"/>
  <c r="AJ398" i="12"/>
  <c r="AK398" i="12"/>
  <c r="AL398" i="12"/>
  <c r="AM398" i="12"/>
  <c r="AN398" i="12"/>
  <c r="AO398" i="12"/>
  <c r="AP398" i="12"/>
  <c r="AQ398" i="12"/>
  <c r="AR398" i="12"/>
  <c r="AS398" i="12"/>
  <c r="AT398" i="12"/>
  <c r="AU398" i="12"/>
  <c r="AV398" i="12"/>
  <c r="M399" i="12"/>
  <c r="N399" i="12"/>
  <c r="O399" i="12"/>
  <c r="P399" i="12"/>
  <c r="Q399" i="12"/>
  <c r="R399" i="12"/>
  <c r="S399" i="12"/>
  <c r="T399" i="12"/>
  <c r="U399" i="12"/>
  <c r="V399" i="12"/>
  <c r="W399" i="12"/>
  <c r="X399" i="12"/>
  <c r="Y399" i="12"/>
  <c r="Z399" i="12"/>
  <c r="AA399" i="12"/>
  <c r="AB399" i="12"/>
  <c r="AC399" i="12"/>
  <c r="AD399" i="12"/>
  <c r="AE399" i="12"/>
  <c r="AF399" i="12"/>
  <c r="AG399" i="12"/>
  <c r="AH399" i="12"/>
  <c r="AI399" i="12"/>
  <c r="AJ399" i="12"/>
  <c r="AK399" i="12"/>
  <c r="AL399" i="12"/>
  <c r="AM399" i="12"/>
  <c r="AN399" i="12"/>
  <c r="AO399" i="12"/>
  <c r="AP399" i="12"/>
  <c r="AQ399" i="12"/>
  <c r="AR399" i="12"/>
  <c r="AS399" i="12"/>
  <c r="AT399" i="12"/>
  <c r="AU399" i="12"/>
  <c r="AV399" i="12"/>
  <c r="M400" i="12"/>
  <c r="N400" i="12"/>
  <c r="O400" i="12"/>
  <c r="P400" i="12"/>
  <c r="Q400" i="12"/>
  <c r="R400" i="12"/>
  <c r="S400" i="12"/>
  <c r="T400" i="12"/>
  <c r="U400" i="12"/>
  <c r="V400" i="12"/>
  <c r="W400" i="12"/>
  <c r="X400" i="12"/>
  <c r="Y400" i="12"/>
  <c r="Z400" i="12"/>
  <c r="AA400" i="12"/>
  <c r="AB400" i="12"/>
  <c r="AC400" i="12"/>
  <c r="AD400" i="12"/>
  <c r="AE400" i="12"/>
  <c r="AF400" i="12"/>
  <c r="AG400" i="12"/>
  <c r="AH400" i="12"/>
  <c r="AI400" i="12"/>
  <c r="AJ400" i="12"/>
  <c r="AK400" i="12"/>
  <c r="AL400" i="12"/>
  <c r="AM400" i="12"/>
  <c r="AN400" i="12"/>
  <c r="AO400" i="12"/>
  <c r="AP400" i="12"/>
  <c r="AQ400" i="12"/>
  <c r="AR400" i="12"/>
  <c r="AS400" i="12"/>
  <c r="AT400" i="12"/>
  <c r="AU400" i="12"/>
  <c r="AV400" i="12"/>
  <c r="E4" i="10"/>
  <c r="T27" i="3" l="1"/>
  <c r="S27" i="3"/>
  <c r="R27" i="3"/>
  <c r="Q27" i="3"/>
  <c r="P27" i="3"/>
  <c r="O27" i="3"/>
  <c r="N27" i="3"/>
  <c r="M27" i="3"/>
  <c r="L27" i="3"/>
  <c r="I27" i="3"/>
  <c r="G27" i="3"/>
  <c r="F27" i="3"/>
  <c r="T26" i="3"/>
  <c r="S26" i="3"/>
  <c r="R26" i="3"/>
  <c r="Q26" i="3"/>
  <c r="P26" i="3"/>
  <c r="O26" i="3"/>
  <c r="N26" i="3"/>
  <c r="M26" i="3"/>
  <c r="L26" i="3"/>
  <c r="K26" i="3"/>
  <c r="I26" i="3"/>
  <c r="G26" i="3"/>
  <c r="F26" i="3"/>
  <c r="T25" i="3"/>
  <c r="S25" i="3"/>
  <c r="R25" i="3"/>
  <c r="Q25" i="3"/>
  <c r="P25" i="3"/>
  <c r="O25" i="3"/>
  <c r="N25" i="3"/>
  <c r="M25" i="3"/>
  <c r="L25" i="3"/>
  <c r="K25" i="3"/>
  <c r="I25" i="3"/>
  <c r="G25" i="3"/>
  <c r="F25" i="3"/>
  <c r="T24" i="3"/>
  <c r="S24" i="3"/>
  <c r="R24" i="3"/>
  <c r="Q24" i="3"/>
  <c r="P24" i="3"/>
  <c r="O24" i="3"/>
  <c r="N24" i="3"/>
  <c r="M24" i="3"/>
  <c r="L24" i="3"/>
  <c r="K24" i="3"/>
  <c r="I24" i="3"/>
  <c r="G24" i="3"/>
  <c r="F24" i="3"/>
  <c r="T23" i="3"/>
  <c r="T22" i="3"/>
  <c r="S22" i="3"/>
  <c r="R22" i="3"/>
  <c r="Q22" i="3"/>
  <c r="P22" i="3"/>
  <c r="O22" i="3"/>
  <c r="N22" i="3"/>
  <c r="M22" i="3"/>
  <c r="L22" i="3"/>
  <c r="K22" i="3"/>
  <c r="I22" i="3"/>
  <c r="G22" i="3"/>
  <c r="F22" i="3"/>
  <c r="T21" i="3"/>
  <c r="S21" i="3"/>
  <c r="R21" i="3"/>
  <c r="Q21" i="3"/>
  <c r="P21" i="3"/>
  <c r="O21" i="3"/>
  <c r="N21" i="3"/>
  <c r="M21" i="3"/>
  <c r="L21" i="3"/>
  <c r="K21" i="3"/>
  <c r="G21" i="3"/>
  <c r="F21" i="3"/>
  <c r="T20" i="3"/>
  <c r="T19" i="3"/>
  <c r="S19" i="3"/>
  <c r="R19" i="3"/>
  <c r="Q19" i="3"/>
  <c r="P19" i="3"/>
  <c r="O19" i="3"/>
  <c r="N19" i="3"/>
  <c r="M19" i="3"/>
  <c r="L19" i="3"/>
  <c r="K19" i="3"/>
  <c r="G19" i="3"/>
  <c r="F19" i="3"/>
  <c r="T18" i="3"/>
  <c r="S18" i="3"/>
  <c r="R18" i="3"/>
  <c r="Q18" i="3"/>
  <c r="P18" i="3"/>
  <c r="O18" i="3"/>
  <c r="N18" i="3"/>
  <c r="M18" i="3"/>
  <c r="L18" i="3"/>
  <c r="K18" i="3"/>
  <c r="G18" i="3"/>
  <c r="F18" i="3"/>
  <c r="T17" i="3"/>
  <c r="S17" i="3"/>
  <c r="R17" i="3"/>
  <c r="Q17" i="3"/>
  <c r="P17" i="3"/>
  <c r="O17" i="3"/>
  <c r="N17" i="3"/>
  <c r="M17" i="3"/>
  <c r="L17" i="3"/>
  <c r="K17" i="3"/>
  <c r="G17" i="3"/>
  <c r="F17" i="3"/>
  <c r="T16" i="3"/>
  <c r="T15" i="3"/>
  <c r="S15" i="3"/>
  <c r="R15" i="3"/>
  <c r="Q15" i="3"/>
  <c r="P15" i="3"/>
  <c r="O15" i="3"/>
  <c r="N15" i="3"/>
  <c r="M15" i="3"/>
  <c r="L15" i="3"/>
  <c r="K15" i="3"/>
  <c r="G15" i="3"/>
  <c r="F15" i="3"/>
  <c r="T14" i="3"/>
  <c r="S14" i="3"/>
  <c r="R14" i="3"/>
  <c r="Q14" i="3"/>
  <c r="P14" i="3"/>
  <c r="O14" i="3"/>
  <c r="N14" i="3"/>
  <c r="M14" i="3"/>
  <c r="L14" i="3"/>
  <c r="K14" i="3"/>
  <c r="G14" i="3"/>
  <c r="F14" i="3"/>
  <c r="T13" i="3"/>
  <c r="T12" i="3"/>
  <c r="S12" i="3"/>
  <c r="R12" i="3"/>
  <c r="Q12" i="3"/>
  <c r="P12" i="3"/>
  <c r="O12" i="3"/>
  <c r="N12" i="3"/>
  <c r="M12" i="3"/>
  <c r="L12" i="3"/>
  <c r="K12" i="3"/>
  <c r="G12" i="3"/>
  <c r="F12" i="3"/>
  <c r="T11" i="3"/>
  <c r="S11" i="3"/>
  <c r="R11" i="3"/>
  <c r="Q11" i="3"/>
  <c r="P11" i="3"/>
  <c r="O11" i="3"/>
  <c r="N11" i="3"/>
  <c r="M11" i="3"/>
  <c r="L11" i="3"/>
  <c r="K11" i="3"/>
  <c r="G11" i="3"/>
  <c r="F11" i="3"/>
  <c r="T10" i="3"/>
  <c r="S10" i="3"/>
  <c r="R10" i="3"/>
  <c r="Q10" i="3"/>
  <c r="P10" i="3"/>
  <c r="O10" i="3"/>
  <c r="N10" i="3"/>
  <c r="M10" i="3"/>
  <c r="L10" i="3"/>
  <c r="K10" i="3"/>
  <c r="G10" i="3"/>
  <c r="F10" i="3"/>
  <c r="T9" i="3"/>
  <c r="S9" i="3"/>
  <c r="R9" i="3"/>
  <c r="Q9" i="3"/>
  <c r="P9" i="3"/>
  <c r="O9" i="3"/>
  <c r="N9" i="3"/>
  <c r="M9" i="3"/>
  <c r="L9" i="3"/>
  <c r="K9" i="3"/>
  <c r="G9" i="3"/>
  <c r="F9" i="3"/>
  <c r="T8" i="3"/>
  <c r="S8" i="3"/>
  <c r="R8" i="3"/>
  <c r="Q8" i="3"/>
  <c r="P8" i="3"/>
  <c r="O8" i="3"/>
  <c r="N8" i="3"/>
  <c r="M8" i="3"/>
  <c r="L8" i="3"/>
  <c r="K8" i="3"/>
  <c r="G8" i="3"/>
  <c r="F8" i="3"/>
  <c r="T7" i="3"/>
  <c r="S7" i="3"/>
  <c r="R7" i="3"/>
  <c r="Q7" i="3"/>
  <c r="P7" i="3"/>
  <c r="O7" i="3"/>
  <c r="N7" i="3"/>
  <c r="M7" i="3"/>
  <c r="L7" i="3"/>
  <c r="K7" i="3"/>
  <c r="G7" i="3"/>
  <c r="F7" i="3"/>
  <c r="T6" i="3"/>
  <c r="S6" i="3"/>
  <c r="R6" i="3"/>
  <c r="Q6" i="3"/>
  <c r="P6" i="3"/>
  <c r="O6" i="3"/>
  <c r="N6" i="3"/>
  <c r="M6" i="3"/>
  <c r="L6" i="3"/>
  <c r="K6" i="3"/>
  <c r="G6" i="3"/>
  <c r="F6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C5" i="3"/>
  <c r="B5" i="3"/>
  <c r="E52" i="10"/>
  <c r="C49" i="10"/>
  <c r="D48" i="10"/>
  <c r="C48" i="10"/>
  <c r="D47" i="10"/>
  <c r="C47" i="10"/>
  <c r="E38" i="10"/>
  <c r="B37" i="10"/>
  <c r="B36" i="10"/>
  <c r="B35" i="10"/>
  <c r="B34" i="10"/>
  <c r="G33" i="10"/>
  <c r="E33" i="10"/>
  <c r="G32" i="10"/>
  <c r="E32" i="10"/>
  <c r="B31" i="10"/>
  <c r="H29" i="10"/>
  <c r="B27" i="10"/>
  <c r="B26" i="10"/>
  <c r="B25" i="10"/>
  <c r="B24" i="10"/>
  <c r="B23" i="10"/>
  <c r="B22" i="10"/>
  <c r="B21" i="10"/>
  <c r="B17" i="10"/>
  <c r="B16" i="10"/>
  <c r="G13" i="10"/>
  <c r="B13" i="10"/>
  <c r="F12" i="10"/>
  <c r="I12" i="10" s="1"/>
  <c r="B12" i="10"/>
  <c r="E12" i="10" s="1"/>
  <c r="F11" i="10"/>
  <c r="B11" i="10"/>
  <c r="E11" i="10" s="1"/>
  <c r="F10" i="10"/>
  <c r="B10" i="10"/>
  <c r="E10" i="10" s="1"/>
  <c r="F9" i="10"/>
  <c r="E9" i="10"/>
  <c r="B8" i="10"/>
  <c r="E8" i="10" s="1"/>
  <c r="E7" i="10"/>
  <c r="B6" i="10"/>
  <c r="B5" i="10"/>
  <c r="E5" i="10" s="1"/>
  <c r="F4" i="10"/>
  <c r="B4" i="10"/>
  <c r="L400" i="12"/>
  <c r="K400" i="12"/>
  <c r="G400" i="12"/>
  <c r="F400" i="12"/>
  <c r="L399" i="12"/>
  <c r="K399" i="12"/>
  <c r="G399" i="12"/>
  <c r="F399" i="12"/>
  <c r="L398" i="12"/>
  <c r="K398" i="12"/>
  <c r="G398" i="12"/>
  <c r="F398" i="12"/>
  <c r="L397" i="12"/>
  <c r="K397" i="12"/>
  <c r="G397" i="12"/>
  <c r="F397" i="12"/>
  <c r="L396" i="12"/>
  <c r="K396" i="12"/>
  <c r="G396" i="12"/>
  <c r="F396" i="12"/>
  <c r="L395" i="12"/>
  <c r="K395" i="12"/>
  <c r="G395" i="12"/>
  <c r="F395" i="12"/>
  <c r="L394" i="12"/>
  <c r="K394" i="12"/>
  <c r="G394" i="12"/>
  <c r="F394" i="12"/>
  <c r="L393" i="12"/>
  <c r="K393" i="12"/>
  <c r="G393" i="12"/>
  <c r="F393" i="12"/>
  <c r="L392" i="12"/>
  <c r="K392" i="12"/>
  <c r="G392" i="12"/>
  <c r="F392" i="12"/>
  <c r="L391" i="12"/>
  <c r="K391" i="12"/>
  <c r="G391" i="12"/>
  <c r="F391" i="12"/>
  <c r="L390" i="12"/>
  <c r="K390" i="12"/>
  <c r="G390" i="12"/>
  <c r="F390" i="12"/>
  <c r="L389" i="12"/>
  <c r="K389" i="12"/>
  <c r="G389" i="12"/>
  <c r="F389" i="12"/>
  <c r="L388" i="12"/>
  <c r="K388" i="12"/>
  <c r="G388" i="12"/>
  <c r="F388" i="12"/>
  <c r="L387" i="12"/>
  <c r="K387" i="12"/>
  <c r="G387" i="12"/>
  <c r="F387" i="12"/>
  <c r="L386" i="12"/>
  <c r="K386" i="12"/>
  <c r="G386" i="12"/>
  <c r="F386" i="12"/>
  <c r="L385" i="12"/>
  <c r="K385" i="12"/>
  <c r="G385" i="12"/>
  <c r="F385" i="12"/>
  <c r="L384" i="12"/>
  <c r="K384" i="12"/>
  <c r="G384" i="12"/>
  <c r="F384" i="12"/>
  <c r="L383" i="12"/>
  <c r="K383" i="12"/>
  <c r="G383" i="12"/>
  <c r="F383" i="12"/>
  <c r="L382" i="12"/>
  <c r="K382" i="12"/>
  <c r="G382" i="12"/>
  <c r="F382" i="12"/>
  <c r="L381" i="12"/>
  <c r="K381" i="12"/>
  <c r="G381" i="12"/>
  <c r="F381" i="12"/>
  <c r="L380" i="12"/>
  <c r="K380" i="12"/>
  <c r="G380" i="12"/>
  <c r="F380" i="12"/>
  <c r="L379" i="12"/>
  <c r="K379" i="12"/>
  <c r="G379" i="12"/>
  <c r="F379" i="12"/>
  <c r="L378" i="12"/>
  <c r="K378" i="12"/>
  <c r="G378" i="12"/>
  <c r="F378" i="12"/>
  <c r="L377" i="12"/>
  <c r="K377" i="12"/>
  <c r="G377" i="12"/>
  <c r="F377" i="12"/>
  <c r="L376" i="12"/>
  <c r="K376" i="12"/>
  <c r="G376" i="12"/>
  <c r="F376" i="12"/>
  <c r="L375" i="12"/>
  <c r="K375" i="12"/>
  <c r="G375" i="12"/>
  <c r="F375" i="12"/>
  <c r="L374" i="12"/>
  <c r="K374" i="12"/>
  <c r="G374" i="12"/>
  <c r="F374" i="12"/>
  <c r="L373" i="12"/>
  <c r="K373" i="12"/>
  <c r="G373" i="12"/>
  <c r="F373" i="12"/>
  <c r="L372" i="12"/>
  <c r="K372" i="12"/>
  <c r="G372" i="12"/>
  <c r="F372" i="12"/>
  <c r="L371" i="12"/>
  <c r="K371" i="12"/>
  <c r="G371" i="12"/>
  <c r="F371" i="12"/>
  <c r="L370" i="12"/>
  <c r="K370" i="12"/>
  <c r="G370" i="12"/>
  <c r="F370" i="12"/>
  <c r="L369" i="12"/>
  <c r="K369" i="12"/>
  <c r="G369" i="12"/>
  <c r="F369" i="12"/>
  <c r="L368" i="12"/>
  <c r="K368" i="12"/>
  <c r="G368" i="12"/>
  <c r="F368" i="12"/>
  <c r="L367" i="12"/>
  <c r="K367" i="12"/>
  <c r="G367" i="12"/>
  <c r="F367" i="12"/>
  <c r="L366" i="12"/>
  <c r="K366" i="12"/>
  <c r="G366" i="12"/>
  <c r="F366" i="12"/>
  <c r="L365" i="12"/>
  <c r="K365" i="12"/>
  <c r="G365" i="12"/>
  <c r="F365" i="12"/>
  <c r="L364" i="12"/>
  <c r="K364" i="12"/>
  <c r="G364" i="12"/>
  <c r="F364" i="12"/>
  <c r="L363" i="12"/>
  <c r="K363" i="12"/>
  <c r="G363" i="12"/>
  <c r="F363" i="12"/>
  <c r="L362" i="12"/>
  <c r="K362" i="12"/>
  <c r="G362" i="12"/>
  <c r="F362" i="12"/>
  <c r="L361" i="12"/>
  <c r="K361" i="12"/>
  <c r="G361" i="12"/>
  <c r="F361" i="12"/>
  <c r="L360" i="12"/>
  <c r="K360" i="12"/>
  <c r="G360" i="12"/>
  <c r="F360" i="12"/>
  <c r="L359" i="12"/>
  <c r="K359" i="12"/>
  <c r="G359" i="12"/>
  <c r="F359" i="12"/>
  <c r="L358" i="12"/>
  <c r="K358" i="12"/>
  <c r="G358" i="12"/>
  <c r="F358" i="12"/>
  <c r="L357" i="12"/>
  <c r="K357" i="12"/>
  <c r="G357" i="12"/>
  <c r="F357" i="12"/>
  <c r="L356" i="12"/>
  <c r="K356" i="12"/>
  <c r="G356" i="12"/>
  <c r="F356" i="12"/>
  <c r="L355" i="12"/>
  <c r="K355" i="12"/>
  <c r="G355" i="12"/>
  <c r="F355" i="12"/>
  <c r="L354" i="12"/>
  <c r="K354" i="12"/>
  <c r="G354" i="12"/>
  <c r="F354" i="12"/>
  <c r="L353" i="12"/>
  <c r="K353" i="12"/>
  <c r="G353" i="12"/>
  <c r="F353" i="12"/>
  <c r="L352" i="12"/>
  <c r="K352" i="12"/>
  <c r="G352" i="12"/>
  <c r="F352" i="12"/>
  <c r="L351" i="12"/>
  <c r="K351" i="12"/>
  <c r="G351" i="12"/>
  <c r="F351" i="12"/>
  <c r="L350" i="12"/>
  <c r="K350" i="12"/>
  <c r="G350" i="12"/>
  <c r="F350" i="12"/>
  <c r="L349" i="12"/>
  <c r="K349" i="12"/>
  <c r="G349" i="12"/>
  <c r="F349" i="12"/>
  <c r="L348" i="12"/>
  <c r="K348" i="12"/>
  <c r="G348" i="12"/>
  <c r="F348" i="12"/>
  <c r="L347" i="12"/>
  <c r="K347" i="12"/>
  <c r="G347" i="12"/>
  <c r="F347" i="12"/>
  <c r="L346" i="12"/>
  <c r="K346" i="12"/>
  <c r="G346" i="12"/>
  <c r="F346" i="12"/>
  <c r="L345" i="12"/>
  <c r="K345" i="12"/>
  <c r="G345" i="12"/>
  <c r="F345" i="12"/>
  <c r="L344" i="12"/>
  <c r="K344" i="12"/>
  <c r="G344" i="12"/>
  <c r="F344" i="12"/>
  <c r="L343" i="12"/>
  <c r="K343" i="12"/>
  <c r="G343" i="12"/>
  <c r="F343" i="12"/>
  <c r="L342" i="12"/>
  <c r="K342" i="12"/>
  <c r="G342" i="12"/>
  <c r="F342" i="12"/>
  <c r="L341" i="12"/>
  <c r="K341" i="12"/>
  <c r="G341" i="12"/>
  <c r="F341" i="12"/>
  <c r="L340" i="12"/>
  <c r="K340" i="12"/>
  <c r="G340" i="12"/>
  <c r="F340" i="12"/>
  <c r="L339" i="12"/>
  <c r="K339" i="12"/>
  <c r="G339" i="12"/>
  <c r="F339" i="12"/>
  <c r="L338" i="12"/>
  <c r="K338" i="12"/>
  <c r="G338" i="12"/>
  <c r="F338" i="12"/>
  <c r="L337" i="12"/>
  <c r="K337" i="12"/>
  <c r="G337" i="12"/>
  <c r="F337" i="12"/>
  <c r="L336" i="12"/>
  <c r="K336" i="12"/>
  <c r="G336" i="12"/>
  <c r="F336" i="12"/>
  <c r="L335" i="12"/>
  <c r="K335" i="12"/>
  <c r="G335" i="12"/>
  <c r="F335" i="12"/>
  <c r="L334" i="12"/>
  <c r="K334" i="12"/>
  <c r="G334" i="12"/>
  <c r="F334" i="12"/>
  <c r="L333" i="12"/>
  <c r="K333" i="12"/>
  <c r="G333" i="12"/>
  <c r="F333" i="12"/>
  <c r="L332" i="12"/>
  <c r="K332" i="12"/>
  <c r="G332" i="12"/>
  <c r="F332" i="12"/>
  <c r="L331" i="12"/>
  <c r="K331" i="12"/>
  <c r="G331" i="12"/>
  <c r="F331" i="12"/>
  <c r="L330" i="12"/>
  <c r="K330" i="12"/>
  <c r="G330" i="12"/>
  <c r="F330" i="12"/>
  <c r="L329" i="12"/>
  <c r="K329" i="12"/>
  <c r="G329" i="12"/>
  <c r="F329" i="12"/>
  <c r="L328" i="12"/>
  <c r="K328" i="12"/>
  <c r="G328" i="12"/>
  <c r="F328" i="12"/>
  <c r="L327" i="12"/>
  <c r="K327" i="12"/>
  <c r="G327" i="12"/>
  <c r="F327" i="12"/>
  <c r="L326" i="12"/>
  <c r="K326" i="12"/>
  <c r="G326" i="12"/>
  <c r="F326" i="12"/>
  <c r="L325" i="12"/>
  <c r="K325" i="12"/>
  <c r="G325" i="12"/>
  <c r="F325" i="12"/>
  <c r="L324" i="12"/>
  <c r="K324" i="12"/>
  <c r="G324" i="12"/>
  <c r="F324" i="12"/>
  <c r="L323" i="12"/>
  <c r="K323" i="12"/>
  <c r="G323" i="12"/>
  <c r="F323" i="12"/>
  <c r="L322" i="12"/>
  <c r="K322" i="12"/>
  <c r="G322" i="12"/>
  <c r="F322" i="12"/>
  <c r="L321" i="12"/>
  <c r="K321" i="12"/>
  <c r="G321" i="12"/>
  <c r="F321" i="12"/>
  <c r="L320" i="12"/>
  <c r="K320" i="12"/>
  <c r="G320" i="12"/>
  <c r="F320" i="12"/>
  <c r="L319" i="12"/>
  <c r="K319" i="12"/>
  <c r="G319" i="12"/>
  <c r="F319" i="12"/>
  <c r="L318" i="12"/>
  <c r="K318" i="12"/>
  <c r="G318" i="12"/>
  <c r="F318" i="12"/>
  <c r="L317" i="12"/>
  <c r="K317" i="12"/>
  <c r="G317" i="12"/>
  <c r="F317" i="12"/>
  <c r="L316" i="12"/>
  <c r="K316" i="12"/>
  <c r="G316" i="12"/>
  <c r="F316" i="12"/>
  <c r="L315" i="12"/>
  <c r="K315" i="12"/>
  <c r="G315" i="12"/>
  <c r="F315" i="12"/>
  <c r="L314" i="12"/>
  <c r="K314" i="12"/>
  <c r="G314" i="12"/>
  <c r="F314" i="12"/>
  <c r="L313" i="12"/>
  <c r="K313" i="12"/>
  <c r="G313" i="12"/>
  <c r="F313" i="12"/>
  <c r="L312" i="12"/>
  <c r="K312" i="12"/>
  <c r="G312" i="12"/>
  <c r="F312" i="12"/>
  <c r="L311" i="12"/>
  <c r="K311" i="12"/>
  <c r="G311" i="12"/>
  <c r="F311" i="12"/>
  <c r="L310" i="12"/>
  <c r="K310" i="12"/>
  <c r="G310" i="12"/>
  <c r="F310" i="12"/>
  <c r="L309" i="12"/>
  <c r="K309" i="12"/>
  <c r="G309" i="12"/>
  <c r="F309" i="12"/>
  <c r="L308" i="12"/>
  <c r="K308" i="12"/>
  <c r="G308" i="12"/>
  <c r="F308" i="12"/>
  <c r="L307" i="12"/>
  <c r="K307" i="12"/>
  <c r="G307" i="12"/>
  <c r="F307" i="12"/>
  <c r="L306" i="12"/>
  <c r="K306" i="12"/>
  <c r="G306" i="12"/>
  <c r="F306" i="12"/>
  <c r="L305" i="12"/>
  <c r="K305" i="12"/>
  <c r="G305" i="12"/>
  <c r="F305" i="12"/>
  <c r="L304" i="12"/>
  <c r="K304" i="12"/>
  <c r="G304" i="12"/>
  <c r="F304" i="12"/>
  <c r="L303" i="12"/>
  <c r="K303" i="12"/>
  <c r="G303" i="12"/>
  <c r="F303" i="12"/>
  <c r="L302" i="12"/>
  <c r="K302" i="12"/>
  <c r="G302" i="12"/>
  <c r="F302" i="12"/>
  <c r="L301" i="12"/>
  <c r="K301" i="12"/>
  <c r="G301" i="12"/>
  <c r="F301" i="12"/>
  <c r="L300" i="12"/>
  <c r="K300" i="12"/>
  <c r="G300" i="12"/>
  <c r="F300" i="12"/>
  <c r="L299" i="12"/>
  <c r="K299" i="12"/>
  <c r="G299" i="12"/>
  <c r="F299" i="12"/>
  <c r="L298" i="12"/>
  <c r="K298" i="12"/>
  <c r="G298" i="12"/>
  <c r="F298" i="12"/>
  <c r="L297" i="12"/>
  <c r="K297" i="12"/>
  <c r="G297" i="12"/>
  <c r="F297" i="12"/>
  <c r="L296" i="12"/>
  <c r="K296" i="12"/>
  <c r="G296" i="12"/>
  <c r="F296" i="12"/>
  <c r="L295" i="12"/>
  <c r="K295" i="12"/>
  <c r="G295" i="12"/>
  <c r="F295" i="12"/>
  <c r="L294" i="12"/>
  <c r="K294" i="12"/>
  <c r="G294" i="12"/>
  <c r="F294" i="12"/>
  <c r="L293" i="12"/>
  <c r="K293" i="12"/>
  <c r="G293" i="12"/>
  <c r="F293" i="12"/>
  <c r="L292" i="12"/>
  <c r="K292" i="12"/>
  <c r="G292" i="12"/>
  <c r="F292" i="12"/>
  <c r="L291" i="12"/>
  <c r="K291" i="12"/>
  <c r="G291" i="12"/>
  <c r="F291" i="12"/>
  <c r="L290" i="12"/>
  <c r="K290" i="12"/>
  <c r="G290" i="12"/>
  <c r="F290" i="12"/>
  <c r="L289" i="12"/>
  <c r="K289" i="12"/>
  <c r="G289" i="12"/>
  <c r="F289" i="12"/>
  <c r="L288" i="12"/>
  <c r="K288" i="12"/>
  <c r="G288" i="12"/>
  <c r="F288" i="12"/>
  <c r="L287" i="12"/>
  <c r="K287" i="12"/>
  <c r="G287" i="12"/>
  <c r="F287" i="12"/>
  <c r="L286" i="12"/>
  <c r="K286" i="12"/>
  <c r="G286" i="12"/>
  <c r="F286" i="12"/>
  <c r="L285" i="12"/>
  <c r="K285" i="12"/>
  <c r="G285" i="12"/>
  <c r="F285" i="12"/>
  <c r="L284" i="12"/>
  <c r="K284" i="12"/>
  <c r="G284" i="12"/>
  <c r="F284" i="12"/>
  <c r="L283" i="12"/>
  <c r="K283" i="12"/>
  <c r="G283" i="12"/>
  <c r="F283" i="12"/>
  <c r="L282" i="12"/>
  <c r="K282" i="12"/>
  <c r="G282" i="12"/>
  <c r="F282" i="12"/>
  <c r="L281" i="12"/>
  <c r="K281" i="12"/>
  <c r="G281" i="12"/>
  <c r="F281" i="12"/>
  <c r="L280" i="12"/>
  <c r="K280" i="12"/>
  <c r="G280" i="12"/>
  <c r="F280" i="12"/>
  <c r="L279" i="12"/>
  <c r="K279" i="12"/>
  <c r="G279" i="12"/>
  <c r="F279" i="12"/>
  <c r="L278" i="12"/>
  <c r="K278" i="12"/>
  <c r="G278" i="12"/>
  <c r="F278" i="12"/>
  <c r="L277" i="12"/>
  <c r="K277" i="12"/>
  <c r="G277" i="12"/>
  <c r="F277" i="12"/>
  <c r="L276" i="12"/>
  <c r="K276" i="12"/>
  <c r="G276" i="12"/>
  <c r="F276" i="12"/>
  <c r="L275" i="12"/>
  <c r="K275" i="12"/>
  <c r="G275" i="12"/>
  <c r="F275" i="12"/>
  <c r="L274" i="12"/>
  <c r="K274" i="12"/>
  <c r="G274" i="12"/>
  <c r="F274" i="12"/>
  <c r="L273" i="12"/>
  <c r="K273" i="12"/>
  <c r="G273" i="12"/>
  <c r="F273" i="12"/>
  <c r="L272" i="12"/>
  <c r="K272" i="12"/>
  <c r="G272" i="12"/>
  <c r="F272" i="12"/>
  <c r="L271" i="12"/>
  <c r="K271" i="12"/>
  <c r="G271" i="12"/>
  <c r="F271" i="12"/>
  <c r="L270" i="12"/>
  <c r="K270" i="12"/>
  <c r="G270" i="12"/>
  <c r="F270" i="12"/>
  <c r="L269" i="12"/>
  <c r="K269" i="12"/>
  <c r="G269" i="12"/>
  <c r="F269" i="12"/>
  <c r="L268" i="12"/>
  <c r="K268" i="12"/>
  <c r="G268" i="12"/>
  <c r="F268" i="12"/>
  <c r="L267" i="12"/>
  <c r="K267" i="12"/>
  <c r="G267" i="12"/>
  <c r="F267" i="12"/>
  <c r="L266" i="12"/>
  <c r="K266" i="12"/>
  <c r="G266" i="12"/>
  <c r="F266" i="12"/>
  <c r="L265" i="12"/>
  <c r="K265" i="12"/>
  <c r="G265" i="12"/>
  <c r="F265" i="12"/>
  <c r="L264" i="12"/>
  <c r="K264" i="12"/>
  <c r="G264" i="12"/>
  <c r="F264" i="12"/>
  <c r="L263" i="12"/>
  <c r="K263" i="12"/>
  <c r="G263" i="12"/>
  <c r="F263" i="12"/>
  <c r="L262" i="12"/>
  <c r="K262" i="12"/>
  <c r="G262" i="12"/>
  <c r="F262" i="12"/>
  <c r="L261" i="12"/>
  <c r="K261" i="12"/>
  <c r="G261" i="12"/>
  <c r="F261" i="12"/>
  <c r="L260" i="12"/>
  <c r="K260" i="12"/>
  <c r="G260" i="12"/>
  <c r="F260" i="12"/>
  <c r="L259" i="12"/>
  <c r="K259" i="12"/>
  <c r="G259" i="12"/>
  <c r="F259" i="12"/>
  <c r="L258" i="12"/>
  <c r="K258" i="12"/>
  <c r="G258" i="12"/>
  <c r="F258" i="12"/>
  <c r="L257" i="12"/>
  <c r="K257" i="12"/>
  <c r="G257" i="12"/>
  <c r="F257" i="12"/>
  <c r="L256" i="12"/>
  <c r="K256" i="12"/>
  <c r="G256" i="12"/>
  <c r="F256" i="12"/>
  <c r="L255" i="12"/>
  <c r="K255" i="12"/>
  <c r="G255" i="12"/>
  <c r="F255" i="12"/>
  <c r="L254" i="12"/>
  <c r="K254" i="12"/>
  <c r="G254" i="12"/>
  <c r="F254" i="12"/>
  <c r="L253" i="12"/>
  <c r="K253" i="12"/>
  <c r="G253" i="12"/>
  <c r="F253" i="12"/>
  <c r="L252" i="12"/>
  <c r="K252" i="12"/>
  <c r="G252" i="12"/>
  <c r="F252" i="12"/>
  <c r="L251" i="12"/>
  <c r="K251" i="12"/>
  <c r="G251" i="12"/>
  <c r="F251" i="12"/>
  <c r="L250" i="12"/>
  <c r="K250" i="12"/>
  <c r="G250" i="12"/>
  <c r="F250" i="12"/>
  <c r="L249" i="12"/>
  <c r="K249" i="12"/>
  <c r="G249" i="12"/>
  <c r="F249" i="12"/>
  <c r="L248" i="12"/>
  <c r="K248" i="12"/>
  <c r="G248" i="12"/>
  <c r="F248" i="12"/>
  <c r="L247" i="12"/>
  <c r="K247" i="12"/>
  <c r="G247" i="12"/>
  <c r="F247" i="12"/>
  <c r="L246" i="12"/>
  <c r="K246" i="12"/>
  <c r="G246" i="12"/>
  <c r="F246" i="12"/>
  <c r="L245" i="12"/>
  <c r="K245" i="12"/>
  <c r="G245" i="12"/>
  <c r="F245" i="12"/>
  <c r="L244" i="12"/>
  <c r="K244" i="12"/>
  <c r="G244" i="12"/>
  <c r="F244" i="12"/>
  <c r="L243" i="12"/>
  <c r="K243" i="12"/>
  <c r="G243" i="12"/>
  <c r="F243" i="12"/>
  <c r="L242" i="12"/>
  <c r="K242" i="12"/>
  <c r="G242" i="12"/>
  <c r="F242" i="12"/>
  <c r="L241" i="12"/>
  <c r="K241" i="12"/>
  <c r="G241" i="12"/>
  <c r="F241" i="12"/>
  <c r="L240" i="12"/>
  <c r="K240" i="12"/>
  <c r="G240" i="12"/>
  <c r="F240" i="12"/>
  <c r="L239" i="12"/>
  <c r="K239" i="12"/>
  <c r="G239" i="12"/>
  <c r="F239" i="12"/>
  <c r="L238" i="12"/>
  <c r="K238" i="12"/>
  <c r="G238" i="12"/>
  <c r="F238" i="12"/>
  <c r="L237" i="12"/>
  <c r="K237" i="12"/>
  <c r="G237" i="12"/>
  <c r="F237" i="12"/>
  <c r="L236" i="12"/>
  <c r="K236" i="12"/>
  <c r="G236" i="12"/>
  <c r="F236" i="12"/>
  <c r="L235" i="12"/>
  <c r="K235" i="12"/>
  <c r="G235" i="12"/>
  <c r="F235" i="12"/>
  <c r="L234" i="12"/>
  <c r="K234" i="12"/>
  <c r="G234" i="12"/>
  <c r="F234" i="12"/>
  <c r="L233" i="12"/>
  <c r="K233" i="12"/>
  <c r="G233" i="12"/>
  <c r="F233" i="12"/>
  <c r="L232" i="12"/>
  <c r="K232" i="12"/>
  <c r="G232" i="12"/>
  <c r="F232" i="12"/>
  <c r="L231" i="12"/>
  <c r="K231" i="12"/>
  <c r="G231" i="12"/>
  <c r="F231" i="12"/>
  <c r="L230" i="12"/>
  <c r="K230" i="12"/>
  <c r="G230" i="12"/>
  <c r="F230" i="12"/>
  <c r="L229" i="12"/>
  <c r="K229" i="12"/>
  <c r="G229" i="12"/>
  <c r="F229" i="12"/>
  <c r="L228" i="12"/>
  <c r="K228" i="12"/>
  <c r="G228" i="12"/>
  <c r="F228" i="12"/>
  <c r="L227" i="12"/>
  <c r="K227" i="12"/>
  <c r="G227" i="12"/>
  <c r="F227" i="12"/>
  <c r="L226" i="12"/>
  <c r="K226" i="12"/>
  <c r="G226" i="12"/>
  <c r="F226" i="12"/>
  <c r="L225" i="12"/>
  <c r="K225" i="12"/>
  <c r="G225" i="12"/>
  <c r="F225" i="12"/>
  <c r="L224" i="12"/>
  <c r="K224" i="12"/>
  <c r="G224" i="12"/>
  <c r="F224" i="12"/>
  <c r="L223" i="12"/>
  <c r="K223" i="12"/>
  <c r="G223" i="12"/>
  <c r="F223" i="12"/>
  <c r="L222" i="12"/>
  <c r="K222" i="12"/>
  <c r="G222" i="12"/>
  <c r="F222" i="12"/>
  <c r="L221" i="12"/>
  <c r="K221" i="12"/>
  <c r="G221" i="12"/>
  <c r="F221" i="12"/>
  <c r="L220" i="12"/>
  <c r="K220" i="12"/>
  <c r="G220" i="12"/>
  <c r="F220" i="12"/>
  <c r="L219" i="12"/>
  <c r="K219" i="12"/>
  <c r="G219" i="12"/>
  <c r="F219" i="12"/>
  <c r="L218" i="12"/>
  <c r="K218" i="12"/>
  <c r="G218" i="12"/>
  <c r="F218" i="12"/>
  <c r="L217" i="12"/>
  <c r="K217" i="12"/>
  <c r="G217" i="12"/>
  <c r="F217" i="12"/>
  <c r="L216" i="12"/>
  <c r="K216" i="12"/>
  <c r="G216" i="12"/>
  <c r="F216" i="12"/>
  <c r="L215" i="12"/>
  <c r="K215" i="12"/>
  <c r="G215" i="12"/>
  <c r="F215" i="12"/>
  <c r="L214" i="12"/>
  <c r="K214" i="12"/>
  <c r="G214" i="12"/>
  <c r="F214" i="12"/>
  <c r="L213" i="12"/>
  <c r="K213" i="12"/>
  <c r="G213" i="12"/>
  <c r="F213" i="12"/>
  <c r="L212" i="12"/>
  <c r="K212" i="12"/>
  <c r="G212" i="12"/>
  <c r="F212" i="12"/>
  <c r="L211" i="12"/>
  <c r="K211" i="12"/>
  <c r="G211" i="12"/>
  <c r="F211" i="12"/>
  <c r="L210" i="12"/>
  <c r="K210" i="12"/>
  <c r="G210" i="12"/>
  <c r="F210" i="12"/>
  <c r="L209" i="12"/>
  <c r="K209" i="12"/>
  <c r="G209" i="12"/>
  <c r="F209" i="12"/>
  <c r="L208" i="12"/>
  <c r="K208" i="12"/>
  <c r="G208" i="12"/>
  <c r="F208" i="12"/>
  <c r="L207" i="12"/>
  <c r="K207" i="12"/>
  <c r="G207" i="12"/>
  <c r="F207" i="12"/>
  <c r="L206" i="12"/>
  <c r="K206" i="12"/>
  <c r="G206" i="12"/>
  <c r="F206" i="12"/>
  <c r="L205" i="12"/>
  <c r="K205" i="12"/>
  <c r="G205" i="12"/>
  <c r="F205" i="12"/>
  <c r="L204" i="12"/>
  <c r="K204" i="12"/>
  <c r="G204" i="12"/>
  <c r="F204" i="12"/>
  <c r="L203" i="12"/>
  <c r="K203" i="12"/>
  <c r="G203" i="12"/>
  <c r="F203" i="12"/>
  <c r="L202" i="12"/>
  <c r="K202" i="12"/>
  <c r="G202" i="12"/>
  <c r="F202" i="12"/>
  <c r="L201" i="12"/>
  <c r="K201" i="12"/>
  <c r="G201" i="12"/>
  <c r="F201" i="12"/>
  <c r="L200" i="12"/>
  <c r="K200" i="12"/>
  <c r="G200" i="12"/>
  <c r="F200" i="12"/>
  <c r="L199" i="12"/>
  <c r="K199" i="12"/>
  <c r="G199" i="12"/>
  <c r="F199" i="12"/>
  <c r="L198" i="12"/>
  <c r="K198" i="12"/>
  <c r="G198" i="12"/>
  <c r="F198" i="12"/>
  <c r="L197" i="12"/>
  <c r="K197" i="12"/>
  <c r="G197" i="12"/>
  <c r="F197" i="12"/>
  <c r="L196" i="12"/>
  <c r="K196" i="12"/>
  <c r="G196" i="12"/>
  <c r="F196" i="12"/>
  <c r="L195" i="12"/>
  <c r="K195" i="12"/>
  <c r="G195" i="12"/>
  <c r="F195" i="12"/>
  <c r="L194" i="12"/>
  <c r="K194" i="12"/>
  <c r="G194" i="12"/>
  <c r="F194" i="12"/>
  <c r="L193" i="12"/>
  <c r="K193" i="12"/>
  <c r="G193" i="12"/>
  <c r="F193" i="12"/>
  <c r="L192" i="12"/>
  <c r="K192" i="12"/>
  <c r="G192" i="12"/>
  <c r="F192" i="12"/>
  <c r="L191" i="12"/>
  <c r="K191" i="12"/>
  <c r="G191" i="12"/>
  <c r="F191" i="12"/>
  <c r="L190" i="12"/>
  <c r="K190" i="12"/>
  <c r="G190" i="12"/>
  <c r="F190" i="12"/>
  <c r="L189" i="12"/>
  <c r="K189" i="12"/>
  <c r="G189" i="12"/>
  <c r="F189" i="12"/>
  <c r="L188" i="12"/>
  <c r="K188" i="12"/>
  <c r="G188" i="12"/>
  <c r="F188" i="12"/>
  <c r="L187" i="12"/>
  <c r="K187" i="12"/>
  <c r="G187" i="12"/>
  <c r="F187" i="12"/>
  <c r="L186" i="12"/>
  <c r="K186" i="12"/>
  <c r="G186" i="12"/>
  <c r="F186" i="12"/>
  <c r="L185" i="12"/>
  <c r="K185" i="12"/>
  <c r="G185" i="12"/>
  <c r="F185" i="12"/>
  <c r="L184" i="12"/>
  <c r="K184" i="12"/>
  <c r="G184" i="12"/>
  <c r="F184" i="12"/>
  <c r="L183" i="12"/>
  <c r="K183" i="12"/>
  <c r="G183" i="12"/>
  <c r="F183" i="12"/>
  <c r="L182" i="12"/>
  <c r="K182" i="12"/>
  <c r="G182" i="12"/>
  <c r="F182" i="12"/>
  <c r="L181" i="12"/>
  <c r="K181" i="12"/>
  <c r="G181" i="12"/>
  <c r="F181" i="12"/>
  <c r="L180" i="12"/>
  <c r="K180" i="12"/>
  <c r="G180" i="12"/>
  <c r="F180" i="12"/>
  <c r="L179" i="12"/>
  <c r="K179" i="12"/>
  <c r="G179" i="12"/>
  <c r="F179" i="12"/>
  <c r="L178" i="12"/>
  <c r="K178" i="12"/>
  <c r="G178" i="12"/>
  <c r="F178" i="12"/>
  <c r="L177" i="12"/>
  <c r="K177" i="12"/>
  <c r="G177" i="12"/>
  <c r="F177" i="12"/>
  <c r="L176" i="12"/>
  <c r="K176" i="12"/>
  <c r="G176" i="12"/>
  <c r="F176" i="12"/>
  <c r="L175" i="12"/>
  <c r="K175" i="12"/>
  <c r="G175" i="12"/>
  <c r="F175" i="12"/>
  <c r="L174" i="12"/>
  <c r="K174" i="12"/>
  <c r="G174" i="12"/>
  <c r="F174" i="12"/>
  <c r="L173" i="12"/>
  <c r="K173" i="12"/>
  <c r="G173" i="12"/>
  <c r="F173" i="12"/>
  <c r="L172" i="12"/>
  <c r="K172" i="12"/>
  <c r="G172" i="12"/>
  <c r="F172" i="12"/>
  <c r="L171" i="12"/>
  <c r="K171" i="12"/>
  <c r="G171" i="12"/>
  <c r="F171" i="12"/>
  <c r="L170" i="12"/>
  <c r="K170" i="12"/>
  <c r="G170" i="12"/>
  <c r="F170" i="12"/>
  <c r="L169" i="12"/>
  <c r="K169" i="12"/>
  <c r="G169" i="12"/>
  <c r="F169" i="12"/>
  <c r="L168" i="12"/>
  <c r="K168" i="12"/>
  <c r="G168" i="12"/>
  <c r="F168" i="12"/>
  <c r="L167" i="12"/>
  <c r="K167" i="12"/>
  <c r="G167" i="12"/>
  <c r="F167" i="12"/>
  <c r="L166" i="12"/>
  <c r="K166" i="12"/>
  <c r="G166" i="12"/>
  <c r="F166" i="12"/>
  <c r="L165" i="12"/>
  <c r="K165" i="12"/>
  <c r="G165" i="12"/>
  <c r="F165" i="12"/>
  <c r="L164" i="12"/>
  <c r="K164" i="12"/>
  <c r="G164" i="12"/>
  <c r="F164" i="12"/>
  <c r="L163" i="12"/>
  <c r="K163" i="12"/>
  <c r="G163" i="12"/>
  <c r="F163" i="12"/>
  <c r="L162" i="12"/>
  <c r="K162" i="12"/>
  <c r="G162" i="12"/>
  <c r="F162" i="12"/>
  <c r="L161" i="12"/>
  <c r="K161" i="12"/>
  <c r="G161" i="12"/>
  <c r="F161" i="12"/>
  <c r="L160" i="12"/>
  <c r="K160" i="12"/>
  <c r="G160" i="12"/>
  <c r="F160" i="12"/>
  <c r="L159" i="12"/>
  <c r="K159" i="12"/>
  <c r="G159" i="12"/>
  <c r="F159" i="12"/>
  <c r="L158" i="12"/>
  <c r="K158" i="12"/>
  <c r="G158" i="12"/>
  <c r="F158" i="12"/>
  <c r="L157" i="12"/>
  <c r="K157" i="12"/>
  <c r="G157" i="12"/>
  <c r="F157" i="12"/>
  <c r="L156" i="12"/>
  <c r="K156" i="12"/>
  <c r="G156" i="12"/>
  <c r="F156" i="12"/>
  <c r="L155" i="12"/>
  <c r="K155" i="12"/>
  <c r="G155" i="12"/>
  <c r="F155" i="12"/>
  <c r="L154" i="12"/>
  <c r="K154" i="12"/>
  <c r="G154" i="12"/>
  <c r="F154" i="12"/>
  <c r="L153" i="12"/>
  <c r="K153" i="12"/>
  <c r="G153" i="12"/>
  <c r="F153" i="12"/>
  <c r="L152" i="12"/>
  <c r="K152" i="12"/>
  <c r="G152" i="12"/>
  <c r="F152" i="12"/>
  <c r="L151" i="12"/>
  <c r="K151" i="12"/>
  <c r="G151" i="12"/>
  <c r="F151" i="12"/>
  <c r="L150" i="12"/>
  <c r="K150" i="12"/>
  <c r="G150" i="12"/>
  <c r="F150" i="12"/>
  <c r="L149" i="12"/>
  <c r="K149" i="12"/>
  <c r="G149" i="12"/>
  <c r="F149" i="12"/>
  <c r="L148" i="12"/>
  <c r="K148" i="12"/>
  <c r="G148" i="12"/>
  <c r="F148" i="12"/>
  <c r="L147" i="12"/>
  <c r="K147" i="12"/>
  <c r="G147" i="12"/>
  <c r="F147" i="12"/>
  <c r="L146" i="12"/>
  <c r="K146" i="12"/>
  <c r="G146" i="12"/>
  <c r="F146" i="12"/>
  <c r="L145" i="12"/>
  <c r="K145" i="12"/>
  <c r="G145" i="12"/>
  <c r="F145" i="12"/>
  <c r="L144" i="12"/>
  <c r="K144" i="12"/>
  <c r="G144" i="12"/>
  <c r="F144" i="12"/>
  <c r="L143" i="12"/>
  <c r="K143" i="12"/>
  <c r="G143" i="12"/>
  <c r="F143" i="12"/>
  <c r="L142" i="12"/>
  <c r="K142" i="12"/>
  <c r="G142" i="12"/>
  <c r="F142" i="12"/>
  <c r="L141" i="12"/>
  <c r="K141" i="12"/>
  <c r="G141" i="12"/>
  <c r="F141" i="12"/>
  <c r="L140" i="12"/>
  <c r="K140" i="12"/>
  <c r="G140" i="12"/>
  <c r="F140" i="12"/>
  <c r="L139" i="12"/>
  <c r="K139" i="12"/>
  <c r="G139" i="12"/>
  <c r="F139" i="12"/>
  <c r="L138" i="12"/>
  <c r="K138" i="12"/>
  <c r="G138" i="12"/>
  <c r="F138" i="12"/>
  <c r="L137" i="12"/>
  <c r="K137" i="12"/>
  <c r="G137" i="12"/>
  <c r="F137" i="12"/>
  <c r="L136" i="12"/>
  <c r="K136" i="12"/>
  <c r="G136" i="12"/>
  <c r="F136" i="12"/>
  <c r="L135" i="12"/>
  <c r="K135" i="12"/>
  <c r="G135" i="12"/>
  <c r="F135" i="12"/>
  <c r="L134" i="12"/>
  <c r="K134" i="12"/>
  <c r="G134" i="12"/>
  <c r="F134" i="12"/>
  <c r="L133" i="12"/>
  <c r="K133" i="12"/>
  <c r="G133" i="12"/>
  <c r="F133" i="12"/>
  <c r="L132" i="12"/>
  <c r="K132" i="12"/>
  <c r="G132" i="12"/>
  <c r="F132" i="12"/>
  <c r="L131" i="12"/>
  <c r="K131" i="12"/>
  <c r="G131" i="12"/>
  <c r="F131" i="12"/>
  <c r="L130" i="12"/>
  <c r="K130" i="12"/>
  <c r="G130" i="12"/>
  <c r="F130" i="12"/>
  <c r="L129" i="12"/>
  <c r="K129" i="12"/>
  <c r="G129" i="12"/>
  <c r="F129" i="12"/>
  <c r="L128" i="12"/>
  <c r="K128" i="12"/>
  <c r="G128" i="12"/>
  <c r="F128" i="12"/>
  <c r="L127" i="12"/>
  <c r="K127" i="12"/>
  <c r="G127" i="12"/>
  <c r="F127" i="12"/>
  <c r="L126" i="12"/>
  <c r="K126" i="12"/>
  <c r="G126" i="12"/>
  <c r="F126" i="12"/>
  <c r="L125" i="12"/>
  <c r="K125" i="12"/>
  <c r="G125" i="12"/>
  <c r="F125" i="12"/>
  <c r="L124" i="12"/>
  <c r="K124" i="12"/>
  <c r="G124" i="12"/>
  <c r="F124" i="12"/>
  <c r="L123" i="12"/>
  <c r="K123" i="12"/>
  <c r="G123" i="12"/>
  <c r="F123" i="12"/>
  <c r="L122" i="12"/>
  <c r="K122" i="12"/>
  <c r="G122" i="12"/>
  <c r="F122" i="12"/>
  <c r="L121" i="12"/>
  <c r="K121" i="12"/>
  <c r="G121" i="12"/>
  <c r="F121" i="12"/>
  <c r="L120" i="12"/>
  <c r="K120" i="12"/>
  <c r="G120" i="12"/>
  <c r="F120" i="12"/>
  <c r="L119" i="12"/>
  <c r="K119" i="12"/>
  <c r="G119" i="12"/>
  <c r="F119" i="12"/>
  <c r="L118" i="12"/>
  <c r="K118" i="12"/>
  <c r="G118" i="12"/>
  <c r="F118" i="12"/>
  <c r="L117" i="12"/>
  <c r="K117" i="12"/>
  <c r="G117" i="12"/>
  <c r="F117" i="12"/>
  <c r="L116" i="12"/>
  <c r="K116" i="12"/>
  <c r="G116" i="12"/>
  <c r="F116" i="12"/>
  <c r="L115" i="12"/>
  <c r="K115" i="12"/>
  <c r="G115" i="12"/>
  <c r="F115" i="12"/>
  <c r="L114" i="12"/>
  <c r="K114" i="12"/>
  <c r="G114" i="12"/>
  <c r="F114" i="12"/>
  <c r="L113" i="12"/>
  <c r="K113" i="12"/>
  <c r="G113" i="12"/>
  <c r="F113" i="12"/>
  <c r="L112" i="12"/>
  <c r="K112" i="12"/>
  <c r="G112" i="12"/>
  <c r="F112" i="12"/>
  <c r="L111" i="12"/>
  <c r="K111" i="12"/>
  <c r="G111" i="12"/>
  <c r="F111" i="12"/>
  <c r="L110" i="12"/>
  <c r="K110" i="12"/>
  <c r="G110" i="12"/>
  <c r="F110" i="12"/>
  <c r="L109" i="12"/>
  <c r="K109" i="12"/>
  <c r="G109" i="12"/>
  <c r="F109" i="12"/>
  <c r="L108" i="12"/>
  <c r="K108" i="12"/>
  <c r="G108" i="12"/>
  <c r="F108" i="12"/>
  <c r="L107" i="12"/>
  <c r="K107" i="12"/>
  <c r="G107" i="12"/>
  <c r="F107" i="12"/>
  <c r="L106" i="12"/>
  <c r="K106" i="12"/>
  <c r="G106" i="12"/>
  <c r="F106" i="12"/>
  <c r="L105" i="12"/>
  <c r="K105" i="12"/>
  <c r="G105" i="12"/>
  <c r="F105" i="12"/>
  <c r="L104" i="12"/>
  <c r="K104" i="12"/>
  <c r="G104" i="12"/>
  <c r="F104" i="12"/>
  <c r="L103" i="12"/>
  <c r="K103" i="12"/>
  <c r="G103" i="12"/>
  <c r="F103" i="12"/>
  <c r="L102" i="12"/>
  <c r="K102" i="12"/>
  <c r="G102" i="12"/>
  <c r="F102" i="12"/>
  <c r="L101" i="12"/>
  <c r="K101" i="12"/>
  <c r="G101" i="12"/>
  <c r="F101" i="12"/>
  <c r="L100" i="12"/>
  <c r="K100" i="12"/>
  <c r="G100" i="12"/>
  <c r="F100" i="12"/>
  <c r="L99" i="12"/>
  <c r="K99" i="12"/>
  <c r="G99" i="12"/>
  <c r="F99" i="12"/>
  <c r="L98" i="12"/>
  <c r="K98" i="12"/>
  <c r="G98" i="12"/>
  <c r="F98" i="12"/>
  <c r="L97" i="12"/>
  <c r="K97" i="12"/>
  <c r="G97" i="12"/>
  <c r="F97" i="12"/>
  <c r="L96" i="12"/>
  <c r="K96" i="12"/>
  <c r="G96" i="12"/>
  <c r="F96" i="12"/>
  <c r="L95" i="12"/>
  <c r="K95" i="12"/>
  <c r="G95" i="12"/>
  <c r="F95" i="12"/>
  <c r="L94" i="12"/>
  <c r="K94" i="12"/>
  <c r="G94" i="12"/>
  <c r="F94" i="12"/>
  <c r="L93" i="12"/>
  <c r="K93" i="12"/>
  <c r="G93" i="12"/>
  <c r="F93" i="12"/>
  <c r="L92" i="12"/>
  <c r="K92" i="12"/>
  <c r="G92" i="12"/>
  <c r="F92" i="12"/>
  <c r="L91" i="12"/>
  <c r="K91" i="12"/>
  <c r="G91" i="12"/>
  <c r="F91" i="12"/>
  <c r="L90" i="12"/>
  <c r="K90" i="12"/>
  <c r="G90" i="12"/>
  <c r="F90" i="12"/>
  <c r="L89" i="12"/>
  <c r="K89" i="12"/>
  <c r="G89" i="12"/>
  <c r="F89" i="12"/>
  <c r="L88" i="12"/>
  <c r="K88" i="12"/>
  <c r="G88" i="12"/>
  <c r="F88" i="12"/>
  <c r="L87" i="12"/>
  <c r="K87" i="12"/>
  <c r="G87" i="12"/>
  <c r="F87" i="12"/>
  <c r="L86" i="12"/>
  <c r="K86" i="12"/>
  <c r="G86" i="12"/>
  <c r="F86" i="12"/>
  <c r="L85" i="12"/>
  <c r="K85" i="12"/>
  <c r="G85" i="12"/>
  <c r="F85" i="12"/>
  <c r="L84" i="12"/>
  <c r="K84" i="12"/>
  <c r="G84" i="12"/>
  <c r="F84" i="12"/>
  <c r="L83" i="12"/>
  <c r="K83" i="12"/>
  <c r="G83" i="12"/>
  <c r="F83" i="12"/>
  <c r="L82" i="12"/>
  <c r="K82" i="12"/>
  <c r="G82" i="12"/>
  <c r="F82" i="12"/>
  <c r="L81" i="12"/>
  <c r="K81" i="12"/>
  <c r="G81" i="12"/>
  <c r="F81" i="12"/>
  <c r="L80" i="12"/>
  <c r="K80" i="12"/>
  <c r="G80" i="12"/>
  <c r="F80" i="12"/>
  <c r="L79" i="12"/>
  <c r="K79" i="12"/>
  <c r="G79" i="12"/>
  <c r="F79" i="12"/>
  <c r="L78" i="12"/>
  <c r="K78" i="12"/>
  <c r="G78" i="12"/>
  <c r="F78" i="12"/>
  <c r="L77" i="12"/>
  <c r="K77" i="12"/>
  <c r="G77" i="12"/>
  <c r="F77" i="12"/>
  <c r="L76" i="12"/>
  <c r="K76" i="12"/>
  <c r="G76" i="12"/>
  <c r="F76" i="12"/>
  <c r="L75" i="12"/>
  <c r="K75" i="12"/>
  <c r="G75" i="12"/>
  <c r="F75" i="12"/>
  <c r="L74" i="12"/>
  <c r="K74" i="12"/>
  <c r="G74" i="12"/>
  <c r="F74" i="12"/>
  <c r="L73" i="12"/>
  <c r="K73" i="12"/>
  <c r="G73" i="12"/>
  <c r="F73" i="12"/>
  <c r="L72" i="12"/>
  <c r="K72" i="12"/>
  <c r="G72" i="12"/>
  <c r="F72" i="12"/>
  <c r="L71" i="12"/>
  <c r="K71" i="12"/>
  <c r="G71" i="12"/>
  <c r="F71" i="12"/>
  <c r="L70" i="12"/>
  <c r="K70" i="12"/>
  <c r="G70" i="12"/>
  <c r="F70" i="12"/>
  <c r="L69" i="12"/>
  <c r="K69" i="12"/>
  <c r="G69" i="12"/>
  <c r="F69" i="12"/>
  <c r="L68" i="12"/>
  <c r="K68" i="12"/>
  <c r="G68" i="12"/>
  <c r="F68" i="12"/>
  <c r="L67" i="12"/>
  <c r="K67" i="12"/>
  <c r="G67" i="12"/>
  <c r="F67" i="12"/>
  <c r="L66" i="12"/>
  <c r="K66" i="12"/>
  <c r="G66" i="12"/>
  <c r="F66" i="12"/>
  <c r="L65" i="12"/>
  <c r="K65" i="12"/>
  <c r="G65" i="12"/>
  <c r="F65" i="12"/>
  <c r="L64" i="12"/>
  <c r="K64" i="12"/>
  <c r="G64" i="12"/>
  <c r="F64" i="12"/>
  <c r="L63" i="12"/>
  <c r="K63" i="12"/>
  <c r="G63" i="12"/>
  <c r="F63" i="12"/>
  <c r="L62" i="12"/>
  <c r="K62" i="12"/>
  <c r="G62" i="12"/>
  <c r="F62" i="12"/>
  <c r="L61" i="12"/>
  <c r="K61" i="12"/>
  <c r="G61" i="12"/>
  <c r="F61" i="12"/>
  <c r="L60" i="12"/>
  <c r="K60" i="12"/>
  <c r="G60" i="12"/>
  <c r="F60" i="12"/>
  <c r="L59" i="12"/>
  <c r="K59" i="12"/>
  <c r="G59" i="12"/>
  <c r="F59" i="12"/>
  <c r="L58" i="12"/>
  <c r="K58" i="12"/>
  <c r="G58" i="12"/>
  <c r="F58" i="12"/>
  <c r="L57" i="12"/>
  <c r="K57" i="12"/>
  <c r="G57" i="12"/>
  <c r="F57" i="12"/>
  <c r="L56" i="12"/>
  <c r="K56" i="12"/>
  <c r="G56" i="12"/>
  <c r="F56" i="12"/>
  <c r="L55" i="12"/>
  <c r="K55" i="12"/>
  <c r="G55" i="12"/>
  <c r="F55" i="12"/>
  <c r="L54" i="12"/>
  <c r="K54" i="12"/>
  <c r="G54" i="12"/>
  <c r="F54" i="12"/>
  <c r="L53" i="12"/>
  <c r="K53" i="12"/>
  <c r="G53" i="12"/>
  <c r="F53" i="12"/>
  <c r="L52" i="12"/>
  <c r="K52" i="12"/>
  <c r="G52" i="12"/>
  <c r="F52" i="12"/>
  <c r="L51" i="12"/>
  <c r="K51" i="12"/>
  <c r="G51" i="12"/>
  <c r="F51" i="12"/>
  <c r="L50" i="12"/>
  <c r="K50" i="12"/>
  <c r="G50" i="12"/>
  <c r="F50" i="12"/>
  <c r="L49" i="12"/>
  <c r="K49" i="12"/>
  <c r="G49" i="12"/>
  <c r="F49" i="12"/>
  <c r="L48" i="12"/>
  <c r="K48" i="12"/>
  <c r="G48" i="12"/>
  <c r="F48" i="12"/>
  <c r="L47" i="12"/>
  <c r="K47" i="12"/>
  <c r="G47" i="12"/>
  <c r="F47" i="12"/>
  <c r="L46" i="12"/>
  <c r="K46" i="12"/>
  <c r="G46" i="12"/>
  <c r="F46" i="12"/>
  <c r="L45" i="12"/>
  <c r="K45" i="12"/>
  <c r="G45" i="12"/>
  <c r="F45" i="12"/>
  <c r="L44" i="12"/>
  <c r="K44" i="12"/>
  <c r="G44" i="12"/>
  <c r="F44" i="12"/>
  <c r="L43" i="12"/>
  <c r="K43" i="12"/>
  <c r="G43" i="12"/>
  <c r="F43" i="12"/>
  <c r="L42" i="12"/>
  <c r="K42" i="12"/>
  <c r="G42" i="12"/>
  <c r="F42" i="12"/>
  <c r="L41" i="12"/>
  <c r="K41" i="12"/>
  <c r="G41" i="12"/>
  <c r="F41" i="12"/>
  <c r="L40" i="12"/>
  <c r="K40" i="12"/>
  <c r="G40" i="12"/>
  <c r="F40" i="12"/>
  <c r="L39" i="12"/>
  <c r="K39" i="12"/>
  <c r="G39" i="12"/>
  <c r="F39" i="12"/>
  <c r="L38" i="12"/>
  <c r="K38" i="12"/>
  <c r="G38" i="12"/>
  <c r="F38" i="12"/>
  <c r="L37" i="12"/>
  <c r="K37" i="12"/>
  <c r="G37" i="12"/>
  <c r="F37" i="12"/>
  <c r="L36" i="12"/>
  <c r="K36" i="12"/>
  <c r="G36" i="12"/>
  <c r="F36" i="12"/>
  <c r="L35" i="12"/>
  <c r="K35" i="12"/>
  <c r="G35" i="12"/>
  <c r="F35" i="12"/>
  <c r="L34" i="12"/>
  <c r="K34" i="12"/>
  <c r="G34" i="12"/>
  <c r="F34" i="12"/>
  <c r="L33" i="12"/>
  <c r="K33" i="12"/>
  <c r="G33" i="12"/>
  <c r="F33" i="12"/>
  <c r="L32" i="12"/>
  <c r="K32" i="12"/>
  <c r="G32" i="12"/>
  <c r="F32" i="12"/>
  <c r="L31" i="12"/>
  <c r="K31" i="12"/>
  <c r="G31" i="12"/>
  <c r="F31" i="12"/>
  <c r="L30" i="12"/>
  <c r="K30" i="12"/>
  <c r="G30" i="12"/>
  <c r="F30" i="12"/>
  <c r="L29" i="12"/>
  <c r="K29" i="12"/>
  <c r="G29" i="12"/>
  <c r="F29" i="12"/>
  <c r="L28" i="12"/>
  <c r="K28" i="12"/>
  <c r="G28" i="12"/>
  <c r="F28" i="12"/>
  <c r="L27" i="12"/>
  <c r="K27" i="12"/>
  <c r="G27" i="12"/>
  <c r="F27" i="12"/>
  <c r="L26" i="12"/>
  <c r="K26" i="12"/>
  <c r="G26" i="12"/>
  <c r="F26" i="12"/>
  <c r="L25" i="12"/>
  <c r="K25" i="12"/>
  <c r="G25" i="12"/>
  <c r="F25" i="12"/>
  <c r="L24" i="12"/>
  <c r="K24" i="12"/>
  <c r="G24" i="12"/>
  <c r="F24" i="12"/>
  <c r="L23" i="12"/>
  <c r="K23" i="12"/>
  <c r="G23" i="12"/>
  <c r="F23" i="12"/>
  <c r="L22" i="12"/>
  <c r="K22" i="12"/>
  <c r="G22" i="12"/>
  <c r="F22" i="12"/>
  <c r="L21" i="12"/>
  <c r="K21" i="12"/>
  <c r="G21" i="12"/>
  <c r="F21" i="12"/>
  <c r="L20" i="12"/>
  <c r="K20" i="12"/>
  <c r="G20" i="12"/>
  <c r="F20" i="12"/>
  <c r="K19" i="12"/>
  <c r="L19" i="12" s="1"/>
  <c r="G19" i="12"/>
  <c r="F19" i="12"/>
  <c r="L18" i="12"/>
  <c r="K18" i="12"/>
  <c r="G18" i="12"/>
  <c r="F18" i="12"/>
  <c r="K17" i="12"/>
  <c r="L17" i="12" s="1"/>
  <c r="G17" i="12"/>
  <c r="F17" i="12"/>
  <c r="K16" i="12"/>
  <c r="L16" i="12" s="1"/>
  <c r="G16" i="12"/>
  <c r="F16" i="12"/>
  <c r="K15" i="12"/>
  <c r="L15" i="12" s="1"/>
  <c r="G15" i="12"/>
  <c r="F15" i="12"/>
  <c r="K14" i="12"/>
  <c r="L14" i="12" s="1"/>
  <c r="G14" i="12"/>
  <c r="F14" i="12"/>
  <c r="K13" i="12"/>
  <c r="L13" i="12" s="1"/>
  <c r="G13" i="12"/>
  <c r="F13" i="12"/>
  <c r="K12" i="12"/>
  <c r="L12" i="12" s="1"/>
  <c r="G12" i="12"/>
  <c r="F12" i="12"/>
  <c r="L11" i="12"/>
  <c r="K11" i="12"/>
  <c r="G11" i="12"/>
  <c r="F11" i="12"/>
  <c r="K10" i="12"/>
  <c r="L10" i="12" s="1"/>
  <c r="G10" i="12"/>
  <c r="F10" i="12"/>
  <c r="K9" i="12"/>
  <c r="L9" i="12" s="1"/>
  <c r="G9" i="12"/>
  <c r="F9" i="12"/>
  <c r="K8" i="12"/>
  <c r="L8" i="12" s="1"/>
  <c r="G8" i="12"/>
  <c r="F8" i="12"/>
  <c r="K7" i="12"/>
  <c r="L7" i="12" s="1"/>
  <c r="G7" i="12"/>
  <c r="F7" i="12"/>
  <c r="K6" i="12"/>
  <c r="L6" i="12" s="1"/>
  <c r="G6" i="12"/>
  <c r="F6" i="12"/>
  <c r="AV5" i="12"/>
  <c r="AU5" i="12"/>
  <c r="AT5" i="12"/>
  <c r="AS5" i="12"/>
  <c r="AS2" i="12" s="1"/>
  <c r="AR5" i="12"/>
  <c r="AQ5" i="12"/>
  <c r="AP5" i="12"/>
  <c r="AO5" i="12"/>
  <c r="AN5" i="12"/>
  <c r="AM5" i="12"/>
  <c r="AL5" i="12"/>
  <c r="AK5" i="12"/>
  <c r="AK2" i="12" s="1"/>
  <c r="AJ5" i="12"/>
  <c r="AI5" i="12"/>
  <c r="AH5" i="12"/>
  <c r="AG5" i="12"/>
  <c r="AG2" i="12" s="1"/>
  <c r="AF5" i="12"/>
  <c r="AE5" i="12"/>
  <c r="AD5" i="12"/>
  <c r="AC5" i="12"/>
  <c r="Z5" i="12"/>
  <c r="V5" i="12"/>
  <c r="U5" i="12"/>
  <c r="T5" i="12"/>
  <c r="S5" i="12"/>
  <c r="R5" i="12"/>
  <c r="Q5" i="12"/>
  <c r="Q2" i="12" s="1"/>
  <c r="P5" i="12"/>
  <c r="O5" i="12"/>
  <c r="N5" i="12"/>
  <c r="M5" i="12"/>
  <c r="K5" i="12"/>
  <c r="L5" i="12" s="1"/>
  <c r="Y5" i="12" s="1"/>
  <c r="G5" i="12"/>
  <c r="F5" i="12"/>
  <c r="AV4" i="12"/>
  <c r="AU4" i="12"/>
  <c r="AT4" i="12"/>
  <c r="AS4" i="12"/>
  <c r="AR4" i="12"/>
  <c r="AQ4" i="12"/>
  <c r="AP4" i="12"/>
  <c r="AO4" i="12"/>
  <c r="AN4" i="12"/>
  <c r="AM4" i="12"/>
  <c r="AL4" i="12"/>
  <c r="AK4" i="12"/>
  <c r="AJ4" i="12"/>
  <c r="AI4" i="12"/>
  <c r="AH4" i="12"/>
  <c r="AG4" i="12"/>
  <c r="AF4" i="12"/>
  <c r="AE4" i="12"/>
  <c r="AD4" i="12"/>
  <c r="AC4" i="12"/>
  <c r="AB4" i="12"/>
  <c r="AA4" i="12"/>
  <c r="Z4" i="12"/>
  <c r="Y4" i="12"/>
  <c r="X4" i="12"/>
  <c r="W4" i="12"/>
  <c r="V4" i="12"/>
  <c r="U4" i="12"/>
  <c r="T4" i="12"/>
  <c r="S4" i="12"/>
  <c r="R4" i="12"/>
  <c r="Q4" i="12"/>
  <c r="P4" i="12"/>
  <c r="O4" i="12"/>
  <c r="N4" i="12"/>
  <c r="M4" i="12"/>
  <c r="AO2" i="12"/>
  <c r="B2" i="12"/>
  <c r="AT19" i="1"/>
  <c r="AS19" i="1"/>
  <c r="AR19" i="1"/>
  <c r="AQ19" i="1"/>
  <c r="H19" i="1"/>
  <c r="AT18" i="1"/>
  <c r="AS18" i="1"/>
  <c r="AR18" i="1"/>
  <c r="AQ18" i="1"/>
  <c r="W18" i="1"/>
  <c r="W6" i="1" s="1"/>
  <c r="H18" i="1"/>
  <c r="AT17" i="1"/>
  <c r="AS17" i="1"/>
  <c r="AR17" i="1"/>
  <c r="AQ17" i="1"/>
  <c r="H17" i="1"/>
  <c r="AT16" i="1"/>
  <c r="AS16" i="1"/>
  <c r="AR16" i="1"/>
  <c r="AQ16" i="1"/>
  <c r="H16" i="1"/>
  <c r="AT15" i="1"/>
  <c r="AS15" i="1"/>
  <c r="AR15" i="1"/>
  <c r="AQ15" i="1"/>
  <c r="H15" i="1"/>
  <c r="AT14" i="1"/>
  <c r="AS14" i="1"/>
  <c r="AR14" i="1"/>
  <c r="AQ14" i="1"/>
  <c r="H14" i="1"/>
  <c r="AT13" i="1"/>
  <c r="AS13" i="1"/>
  <c r="AR13" i="1"/>
  <c r="AQ13" i="1"/>
  <c r="H13" i="1"/>
  <c r="AT12" i="1"/>
  <c r="AS12" i="1"/>
  <c r="AR12" i="1"/>
  <c r="AQ12" i="1"/>
  <c r="H12" i="1"/>
  <c r="AT11" i="1"/>
  <c r="AS11" i="1"/>
  <c r="AR11" i="1"/>
  <c r="AQ11" i="1"/>
  <c r="H11" i="1"/>
  <c r="AT10" i="1"/>
  <c r="AS10" i="1"/>
  <c r="AR10" i="1"/>
  <c r="AQ10" i="1"/>
  <c r="H10" i="1"/>
  <c r="AT9" i="1"/>
  <c r="AS9" i="1"/>
  <c r="AR9" i="1"/>
  <c r="AQ9" i="1"/>
  <c r="H9" i="1"/>
  <c r="I5" i="10" s="1"/>
  <c r="B9" i="1"/>
  <c r="BA8" i="1"/>
  <c r="B19" i="10"/>
  <c r="B18" i="10"/>
  <c r="AE6" i="1"/>
  <c r="AC6" i="1"/>
  <c r="AA6" i="1"/>
  <c r="Y6" i="1"/>
  <c r="X6" i="1"/>
  <c r="T6" i="1"/>
  <c r="I5" i="1"/>
  <c r="H7" i="10" s="1"/>
  <c r="AT6" i="1" l="1"/>
  <c r="E6" i="10"/>
  <c r="E13" i="10"/>
  <c r="H24" i="10"/>
  <c r="H26" i="10"/>
  <c r="I13" i="10"/>
  <c r="H21" i="10"/>
  <c r="M12" i="1"/>
  <c r="R12" i="1" s="1"/>
  <c r="AD12" i="1" s="1"/>
  <c r="AO12" i="1" s="1"/>
  <c r="M18" i="1"/>
  <c r="R18" i="1" s="1"/>
  <c r="AD18" i="1" s="1"/>
  <c r="AO18" i="1" s="1"/>
  <c r="M19" i="1"/>
  <c r="Q19" i="1" s="1"/>
  <c r="I9" i="10"/>
  <c r="I10" i="10"/>
  <c r="I17" i="10"/>
  <c r="B20" i="10"/>
  <c r="I21" i="10"/>
  <c r="H23" i="10"/>
  <c r="I24" i="10"/>
  <c r="I27" i="10"/>
  <c r="I33" i="10"/>
  <c r="E36" i="10"/>
  <c r="I44" i="10"/>
  <c r="M11" i="1"/>
  <c r="O11" i="1" s="1"/>
  <c r="M15" i="1"/>
  <c r="Q15" i="1" s="1"/>
  <c r="M16" i="1"/>
  <c r="S16" i="1" s="1"/>
  <c r="M17" i="1"/>
  <c r="Q17" i="1" s="1"/>
  <c r="S19" i="1"/>
  <c r="AS6" i="1"/>
  <c r="I16" i="10"/>
  <c r="I18" i="10"/>
  <c r="I20" i="10"/>
  <c r="I23" i="10"/>
  <c r="I32" i="10"/>
  <c r="G34" i="10"/>
  <c r="D2" i="12"/>
  <c r="M9" i="1"/>
  <c r="S9" i="1" s="1"/>
  <c r="M10" i="1"/>
  <c r="Q10" i="1" s="1"/>
  <c r="M14" i="1"/>
  <c r="R14" i="1" s="1"/>
  <c r="AD14" i="1" s="1"/>
  <c r="AO14" i="1" s="1"/>
  <c r="I22" i="10"/>
  <c r="H25" i="10"/>
  <c r="I26" i="10"/>
  <c r="M13" i="1"/>
  <c r="O13" i="1" s="1"/>
  <c r="AQ6" i="1"/>
  <c r="I19" i="10"/>
  <c r="I25" i="10"/>
  <c r="I38" i="10"/>
  <c r="AR6" i="1"/>
  <c r="S13" i="1"/>
  <c r="U12" i="1"/>
  <c r="O10" i="1"/>
  <c r="C9" i="1"/>
  <c r="BA9" i="1" s="1"/>
  <c r="I4" i="10" s="1"/>
  <c r="B10" i="1"/>
  <c r="C10" i="1" s="1"/>
  <c r="BA10" i="1" s="1"/>
  <c r="P14" i="1"/>
  <c r="U14" i="1"/>
  <c r="O14" i="1"/>
  <c r="O17" i="1"/>
  <c r="Q14" i="1"/>
  <c r="S14" i="1"/>
  <c r="O19" i="1"/>
  <c r="S18" i="1"/>
  <c r="S12" i="1"/>
  <c r="U18" i="1"/>
  <c r="AP18" i="1"/>
  <c r="AG18" i="1"/>
  <c r="S17" i="1"/>
  <c r="AP12" i="1"/>
  <c r="AU12" i="1" s="1"/>
  <c r="P13" i="1"/>
  <c r="R16" i="1"/>
  <c r="AD16" i="1" s="1"/>
  <c r="P15" i="1"/>
  <c r="U17" i="1"/>
  <c r="R11" i="1"/>
  <c r="R17" i="1"/>
  <c r="AD17" i="1" s="1"/>
  <c r="M2" i="12"/>
  <c r="W5" i="12"/>
  <c r="AA5" i="12"/>
  <c r="U2" i="12"/>
  <c r="AE2" i="12"/>
  <c r="AI2" i="12"/>
  <c r="AM2" i="12"/>
  <c r="AQ2" i="12"/>
  <c r="AU2" i="12"/>
  <c r="N2" i="12"/>
  <c r="R2" i="12"/>
  <c r="AD2" i="12"/>
  <c r="AH2" i="12"/>
  <c r="AL2" i="12"/>
  <c r="AP2" i="12"/>
  <c r="AT2" i="12"/>
  <c r="O2" i="12"/>
  <c r="X5" i="12"/>
  <c r="AB5" i="12"/>
  <c r="V2" i="12"/>
  <c r="AF2" i="12"/>
  <c r="AJ2" i="12"/>
  <c r="AN2" i="12"/>
  <c r="AR2" i="12"/>
  <c r="AV2" i="12"/>
  <c r="Z2" i="12"/>
  <c r="S2" i="12"/>
  <c r="P2" i="12"/>
  <c r="AC2" i="12"/>
  <c r="H20" i="10" l="1"/>
  <c r="AB18" i="1"/>
  <c r="AF18" i="1" s="1"/>
  <c r="AH18" i="1" s="1"/>
  <c r="AK18" i="1" s="1"/>
  <c r="S11" i="1"/>
  <c r="P19" i="1"/>
  <c r="P17" i="1"/>
  <c r="U13" i="1"/>
  <c r="P11" i="1"/>
  <c r="R19" i="1"/>
  <c r="AD19" i="1" s="1"/>
  <c r="AO19" i="1" s="1"/>
  <c r="R9" i="1"/>
  <c r="AD9" i="1" s="1"/>
  <c r="U15" i="1"/>
  <c r="AP14" i="1"/>
  <c r="AU14" i="1" s="1"/>
  <c r="R15" i="1"/>
  <c r="P12" i="1"/>
  <c r="AB14" i="1"/>
  <c r="Q12" i="1"/>
  <c r="AI12" i="1"/>
  <c r="AG12" i="1"/>
  <c r="O12" i="1"/>
  <c r="P16" i="1"/>
  <c r="AI18" i="1"/>
  <c r="O18" i="1"/>
  <c r="R10" i="1"/>
  <c r="R13" i="1"/>
  <c r="AD13" i="1" s="1"/>
  <c r="I11" i="10"/>
  <c r="U9" i="1"/>
  <c r="O9" i="1"/>
  <c r="H16" i="10" s="1"/>
  <c r="P9" i="1"/>
  <c r="H17" i="10" s="1"/>
  <c r="S15" i="1"/>
  <c r="O15" i="1"/>
  <c r="O16" i="1"/>
  <c r="U10" i="1"/>
  <c r="Q18" i="1"/>
  <c r="Q16" i="1"/>
  <c r="Q13" i="1"/>
  <c r="U16" i="1"/>
  <c r="Q11" i="1"/>
  <c r="U11" i="1"/>
  <c r="S10" i="1"/>
  <c r="P10" i="1"/>
  <c r="P18" i="1"/>
  <c r="Q9" i="1"/>
  <c r="H18" i="10" s="1"/>
  <c r="AG14" i="1"/>
  <c r="AF14" i="1" s="1"/>
  <c r="AH14" i="1" s="1"/>
  <c r="AK14" i="1" s="1"/>
  <c r="AI14" i="1"/>
  <c r="AB12" i="1"/>
  <c r="B11" i="1"/>
  <c r="B12" i="1" s="1"/>
  <c r="C12" i="1" s="1"/>
  <c r="Z17" i="1"/>
  <c r="Z14" i="1"/>
  <c r="AB17" i="1"/>
  <c r="AI16" i="1"/>
  <c r="AP16" i="1"/>
  <c r="AO16" i="1"/>
  <c r="AG16" i="1"/>
  <c r="AP17" i="1"/>
  <c r="AG17" i="1"/>
  <c r="AO17" i="1"/>
  <c r="AI17" i="1"/>
  <c r="AD11" i="1"/>
  <c r="AU18" i="1"/>
  <c r="W2" i="12"/>
  <c r="T2" i="12"/>
  <c r="AB2" i="12"/>
  <c r="AA2" i="12"/>
  <c r="X2" i="12"/>
  <c r="Y2" i="12"/>
  <c r="Z16" i="1" l="1"/>
  <c r="Z12" i="1"/>
  <c r="AB13" i="1"/>
  <c r="Z19" i="1"/>
  <c r="AL18" i="1"/>
  <c r="AB15" i="1"/>
  <c r="AP19" i="1"/>
  <c r="AU19" i="1" s="1"/>
  <c r="AF12" i="1"/>
  <c r="AH12" i="1" s="1"/>
  <c r="AK12" i="1" s="1"/>
  <c r="AL12" i="1" s="1"/>
  <c r="AI19" i="1"/>
  <c r="Z13" i="1"/>
  <c r="AB11" i="1"/>
  <c r="AB19" i="1"/>
  <c r="AD15" i="1"/>
  <c r="AO15" i="1" s="1"/>
  <c r="S6" i="1"/>
  <c r="AG19" i="1"/>
  <c r="R6" i="1"/>
  <c r="H19" i="10"/>
  <c r="Q6" i="1"/>
  <c r="P6" i="1"/>
  <c r="Z9" i="1"/>
  <c r="H27" i="10" s="1"/>
  <c r="Z15" i="1"/>
  <c r="Z18" i="1"/>
  <c r="AB16" i="1"/>
  <c r="AF16" i="1" s="1"/>
  <c r="AH16" i="1" s="1"/>
  <c r="AK16" i="1" s="1"/>
  <c r="AL16" i="1" s="1"/>
  <c r="O6" i="1"/>
  <c r="AO13" i="1"/>
  <c r="AP13" i="1"/>
  <c r="AG13" i="1"/>
  <c r="AF13" i="1" s="1"/>
  <c r="AH13" i="1" s="1"/>
  <c r="AK13" i="1" s="1"/>
  <c r="AI13" i="1"/>
  <c r="Z10" i="1"/>
  <c r="U6" i="1"/>
  <c r="AD10" i="1"/>
  <c r="AD6" i="1" s="1"/>
  <c r="AB10" i="1"/>
  <c r="AL14" i="1"/>
  <c r="Z11" i="1"/>
  <c r="H22" i="10"/>
  <c r="AB9" i="1"/>
  <c r="E35" i="10" s="1"/>
  <c r="C31" i="10"/>
  <c r="AP9" i="1"/>
  <c r="E48" i="10" s="1"/>
  <c r="AO9" i="1"/>
  <c r="AG9" i="1"/>
  <c r="AI9" i="1"/>
  <c r="H33" i="10" s="1"/>
  <c r="C11" i="1"/>
  <c r="BA11" i="1" s="1"/>
  <c r="B13" i="1"/>
  <c r="C13" i="1" s="1"/>
  <c r="BA13" i="1" s="1"/>
  <c r="BA12" i="1"/>
  <c r="AU17" i="1"/>
  <c r="AI11" i="1"/>
  <c r="AP11" i="1"/>
  <c r="AG11" i="1"/>
  <c r="AO11" i="1"/>
  <c r="AU16" i="1"/>
  <c r="AF17" i="1"/>
  <c r="AH17" i="1" s="1"/>
  <c r="AK17" i="1" s="1"/>
  <c r="AL17" i="1" s="1"/>
  <c r="AP15" i="1"/>
  <c r="AG15" i="1"/>
  <c r="AF15" i="1" l="1"/>
  <c r="AH15" i="1" s="1"/>
  <c r="AK15" i="1" s="1"/>
  <c r="AI15" i="1"/>
  <c r="AL15" i="1" s="1"/>
  <c r="AF19" i="1"/>
  <c r="AH19" i="1" s="1"/>
  <c r="AK19" i="1" s="1"/>
  <c r="AL19" i="1" s="1"/>
  <c r="AF11" i="1"/>
  <c r="AH11" i="1" s="1"/>
  <c r="AK11" i="1" s="1"/>
  <c r="AL11" i="1" s="1"/>
  <c r="I29" i="10"/>
  <c r="Z6" i="1"/>
  <c r="AB6" i="1"/>
  <c r="B14" i="1"/>
  <c r="C14" i="1" s="1"/>
  <c r="BA14" i="1" s="1"/>
  <c r="AL13" i="1"/>
  <c r="AO10" i="1"/>
  <c r="AO6" i="1" s="1"/>
  <c r="AI10" i="1"/>
  <c r="AG10" i="1"/>
  <c r="AF10" i="1" s="1"/>
  <c r="AH10" i="1" s="1"/>
  <c r="AK10" i="1" s="1"/>
  <c r="AL10" i="1" s="1"/>
  <c r="AP10" i="1"/>
  <c r="AP6" i="1" s="1"/>
  <c r="AU13" i="1"/>
  <c r="E47" i="10"/>
  <c r="AU9" i="1"/>
  <c r="E49" i="10" s="1"/>
  <c r="H32" i="10"/>
  <c r="AF9" i="1"/>
  <c r="B15" i="1"/>
  <c r="B16" i="1" s="1"/>
  <c r="C16" i="1" s="1"/>
  <c r="BA16" i="1" s="1"/>
  <c r="AU11" i="1"/>
  <c r="AU15" i="1"/>
  <c r="AG6" i="1" l="1"/>
  <c r="AF6" i="1"/>
  <c r="AU10" i="1"/>
  <c r="AU6" i="1" s="1"/>
  <c r="AH9" i="1"/>
  <c r="E37" i="10"/>
  <c r="C15" i="1"/>
  <c r="BA15" i="1" s="1"/>
  <c r="B17" i="1"/>
  <c r="B18" i="1" l="1"/>
  <c r="C18" i="1" s="1"/>
  <c r="BA18" i="1" s="1"/>
  <c r="C17" i="1"/>
  <c r="BA17" i="1" s="1"/>
  <c r="AH6" i="1"/>
  <c r="AK9" i="1"/>
  <c r="AK6" i="1" l="1"/>
  <c r="AL9" i="1"/>
  <c r="AL6" i="1" s="1"/>
  <c r="H38" i="10"/>
  <c r="B19" i="1"/>
  <c r="H40" i="10" l="1"/>
  <c r="I40" i="10"/>
  <c r="I43" i="10" s="1"/>
  <c r="G38" i="10"/>
  <c r="C19" i="1"/>
  <c r="BA19" i="1" s="1"/>
  <c r="B105" i="12" l="1"/>
  <c r="C345" i="12"/>
  <c r="C190" i="12"/>
  <c r="B382" i="12"/>
  <c r="C338" i="12"/>
  <c r="B287" i="12"/>
  <c r="C266" i="12"/>
  <c r="C76" i="12"/>
  <c r="B139" i="12"/>
  <c r="B217" i="12"/>
  <c r="C24" i="12"/>
  <c r="C385" i="12"/>
  <c r="C291" i="12"/>
  <c r="B72" i="12"/>
  <c r="C371" i="12"/>
  <c r="C157" i="12"/>
  <c r="C90" i="12"/>
  <c r="C372" i="12"/>
  <c r="C37" i="12"/>
  <c r="B57" i="12"/>
  <c r="C263" i="12"/>
  <c r="C193" i="12"/>
  <c r="C375" i="12"/>
  <c r="C114" i="12"/>
  <c r="B395" i="12"/>
  <c r="B164" i="12"/>
  <c r="C146" i="12"/>
  <c r="B117" i="12"/>
  <c r="C57" i="12"/>
  <c r="B42" i="12"/>
  <c r="C228" i="12"/>
  <c r="C155" i="12"/>
  <c r="B288" i="12"/>
  <c r="B154" i="12"/>
  <c r="B141" i="12"/>
  <c r="B380" i="12"/>
  <c r="B348" i="12"/>
  <c r="B355" i="12"/>
  <c r="C120" i="12"/>
  <c r="B365" i="12"/>
  <c r="B368" i="12"/>
  <c r="B249" i="12"/>
  <c r="B252" i="12"/>
  <c r="B334" i="12"/>
  <c r="B266" i="12"/>
  <c r="C176" i="12"/>
  <c r="B332" i="12"/>
  <c r="C311" i="12"/>
  <c r="B179" i="12"/>
  <c r="C206" i="12"/>
  <c r="C396" i="12"/>
  <c r="C182" i="12"/>
  <c r="B187" i="12"/>
  <c r="B150" i="12"/>
  <c r="B329" i="12"/>
  <c r="C368" i="12"/>
  <c r="B272" i="12"/>
  <c r="C358" i="12"/>
  <c r="B372" i="12"/>
  <c r="C292" i="12"/>
  <c r="C246" i="12"/>
  <c r="B361" i="12"/>
  <c r="B101" i="12"/>
  <c r="B26" i="12"/>
  <c r="B343" i="12"/>
  <c r="C74" i="12"/>
  <c r="C169" i="12"/>
  <c r="C226" i="12"/>
  <c r="C22" i="12"/>
  <c r="B39" i="12"/>
  <c r="C297" i="12"/>
  <c r="B189" i="12"/>
  <c r="B316" i="12"/>
  <c r="C163" i="12"/>
  <c r="B113" i="12"/>
  <c r="C100" i="12"/>
  <c r="C86" i="12"/>
  <c r="C369" i="12"/>
  <c r="C331" i="12"/>
  <c r="B123" i="12"/>
  <c r="C152" i="12"/>
  <c r="B118" i="12"/>
  <c r="C30" i="12"/>
  <c r="B264" i="12"/>
  <c r="C103" i="12"/>
  <c r="B136" i="12"/>
  <c r="B49" i="12"/>
  <c r="C167" i="12"/>
  <c r="B320" i="12"/>
  <c r="B69" i="12"/>
  <c r="C230" i="12"/>
  <c r="C133" i="12"/>
  <c r="C346" i="12"/>
  <c r="B195" i="12"/>
  <c r="B45" i="12"/>
  <c r="C168" i="12"/>
  <c r="B48" i="12"/>
  <c r="B274" i="12"/>
  <c r="C80" i="12"/>
  <c r="C102" i="12"/>
  <c r="B211" i="12"/>
  <c r="C49" i="12"/>
  <c r="C309" i="12"/>
  <c r="C89" i="12"/>
  <c r="B35" i="12"/>
  <c r="C278" i="12"/>
  <c r="B269" i="12"/>
  <c r="C44" i="12"/>
  <c r="C295" i="12"/>
  <c r="B114" i="12"/>
  <c r="C219" i="12"/>
  <c r="B375" i="12"/>
  <c r="B165" i="12"/>
  <c r="C218" i="12"/>
  <c r="B145" i="12"/>
  <c r="C387" i="12"/>
  <c r="C251" i="12"/>
  <c r="C250" i="12"/>
  <c r="B24" i="12"/>
  <c r="C341" i="12"/>
  <c r="B74" i="12"/>
  <c r="C50" i="12"/>
  <c r="C26" i="12"/>
  <c r="B120" i="12"/>
  <c r="C324" i="12"/>
  <c r="C58" i="12"/>
  <c r="B148" i="12"/>
  <c r="C315" i="12"/>
  <c r="C130" i="12"/>
  <c r="C34" i="12"/>
  <c r="C213" i="12"/>
  <c r="B210" i="12"/>
  <c r="C134" i="12"/>
  <c r="B66" i="12"/>
  <c r="C203" i="12"/>
  <c r="C249" i="12"/>
  <c r="B112" i="12"/>
  <c r="C381" i="12"/>
  <c r="B311" i="12"/>
  <c r="C247" i="12"/>
  <c r="B125" i="12"/>
  <c r="B331" i="12"/>
  <c r="B31" i="12"/>
  <c r="B82" i="12"/>
  <c r="C328" i="12"/>
  <c r="B182" i="12"/>
  <c r="C321" i="12"/>
  <c r="B257" i="12"/>
  <c r="C382" i="12"/>
  <c r="B391" i="12"/>
  <c r="B388" i="12"/>
  <c r="B194" i="12"/>
  <c r="C91" i="12"/>
  <c r="B377" i="12"/>
  <c r="B36" i="12"/>
  <c r="B296" i="12"/>
  <c r="B218" i="12"/>
  <c r="B234" i="12"/>
  <c r="C129" i="12"/>
  <c r="C264" i="12"/>
  <c r="B51" i="12"/>
  <c r="C234" i="12"/>
  <c r="B285" i="12"/>
  <c r="C9" i="12"/>
  <c r="B173" i="12"/>
  <c r="B81" i="12"/>
  <c r="B310" i="12"/>
  <c r="B103" i="12"/>
  <c r="C12" i="12"/>
  <c r="C122" i="12"/>
  <c r="C63" i="12"/>
  <c r="B284" i="12"/>
  <c r="B237" i="12"/>
  <c r="B317" i="12"/>
  <c r="B289" i="12"/>
  <c r="C123" i="12"/>
  <c r="B89" i="12"/>
  <c r="C17" i="12"/>
  <c r="C138" i="12"/>
  <c r="B214" i="12"/>
  <c r="C343" i="12"/>
  <c r="B192" i="12"/>
  <c r="C27" i="12"/>
  <c r="B393" i="12"/>
  <c r="B161" i="12"/>
  <c r="C52" i="12"/>
  <c r="B223" i="12"/>
  <c r="C69" i="12"/>
  <c r="C235" i="12"/>
  <c r="C87" i="12"/>
  <c r="C273" i="12"/>
  <c r="C364" i="12"/>
  <c r="C94" i="12"/>
  <c r="C356" i="12"/>
  <c r="B235" i="12"/>
  <c r="C308" i="12"/>
  <c r="C265" i="12"/>
  <c r="C334" i="12"/>
  <c r="C75" i="12"/>
  <c r="C109" i="12"/>
  <c r="C248" i="12"/>
  <c r="C36" i="12"/>
  <c r="C214" i="12"/>
  <c r="C105" i="12"/>
  <c r="C379" i="12"/>
  <c r="B174" i="12"/>
  <c r="C245" i="12"/>
  <c r="B295" i="12"/>
  <c r="B204" i="12"/>
  <c r="C313" i="12"/>
  <c r="C71" i="12"/>
  <c r="B86" i="12"/>
  <c r="B122" i="12"/>
  <c r="C175" i="12"/>
  <c r="C272" i="12"/>
  <c r="B280" i="12"/>
  <c r="C318" i="12"/>
  <c r="B370" i="12"/>
  <c r="C51" i="12"/>
  <c r="C215" i="12"/>
  <c r="B181" i="12"/>
  <c r="C204" i="12"/>
  <c r="B213" i="12"/>
  <c r="C145" i="12"/>
  <c r="B170" i="12"/>
  <c r="C67" i="12"/>
  <c r="C85" i="12"/>
  <c r="B313" i="12"/>
  <c r="C256" i="12"/>
  <c r="B196" i="12"/>
  <c r="C156" i="12"/>
  <c r="B90" i="12"/>
  <c r="C191" i="12"/>
  <c r="C68" i="12"/>
  <c r="C357" i="12"/>
  <c r="C192" i="12"/>
  <c r="C25" i="12"/>
  <c r="C212" i="12"/>
  <c r="B247" i="12"/>
  <c r="B387" i="12"/>
  <c r="C319" i="12"/>
  <c r="C323" i="12"/>
  <c r="B292" i="12"/>
  <c r="C41" i="12"/>
  <c r="B357" i="12"/>
  <c r="C344" i="12"/>
  <c r="B64" i="12"/>
  <c r="B271" i="12"/>
  <c r="B228" i="12"/>
  <c r="B155" i="12"/>
  <c r="B203" i="12"/>
  <c r="C366" i="12"/>
  <c r="B200" i="12"/>
  <c r="B22" i="12"/>
  <c r="B321" i="12"/>
  <c r="C325" i="12"/>
  <c r="C296" i="12"/>
  <c r="C355" i="12"/>
  <c r="C181" i="12"/>
  <c r="B386" i="12"/>
  <c r="B297" i="12"/>
  <c r="C173" i="12"/>
  <c r="B328" i="12"/>
  <c r="B309" i="12"/>
  <c r="C216" i="12"/>
  <c r="B374" i="12"/>
  <c r="C288" i="12"/>
  <c r="B294" i="12"/>
  <c r="B392" i="12"/>
  <c r="B71" i="12"/>
  <c r="B135" i="12"/>
  <c r="C294" i="12"/>
  <c r="B180" i="12"/>
  <c r="C305" i="12"/>
  <c r="C221" i="12"/>
  <c r="B267" i="12"/>
  <c r="B34" i="12"/>
  <c r="B396" i="12"/>
  <c r="B143" i="12"/>
  <c r="B121" i="12"/>
  <c r="C147" i="12"/>
  <c r="C151" i="12"/>
  <c r="C195" i="12"/>
  <c r="C154" i="12"/>
  <c r="C397" i="12"/>
  <c r="B322" i="12"/>
  <c r="B226" i="12"/>
  <c r="C340" i="12"/>
  <c r="B389" i="12"/>
  <c r="C45" i="12"/>
  <c r="C144" i="12"/>
  <c r="B244" i="12"/>
  <c r="B87" i="12"/>
  <c r="C383" i="12"/>
  <c r="C320" i="12"/>
  <c r="B152" i="12"/>
  <c r="B206" i="12"/>
  <c r="C32" i="12"/>
  <c r="B76" i="12"/>
  <c r="B337" i="12"/>
  <c r="B330" i="12"/>
  <c r="B353" i="12"/>
  <c r="C269" i="12"/>
  <c r="C287" i="12"/>
  <c r="B77" i="12"/>
  <c r="B129" i="12"/>
  <c r="B58" i="12"/>
  <c r="B255" i="12"/>
  <c r="C208" i="12"/>
  <c r="C210" i="12"/>
  <c r="C254" i="12"/>
  <c r="B37" i="12"/>
  <c r="C121" i="12"/>
  <c r="C282" i="12"/>
  <c r="C347" i="12"/>
  <c r="C342" i="12"/>
  <c r="B65" i="12"/>
  <c r="B283" i="12"/>
  <c r="C148" i="12"/>
  <c r="B30" i="12"/>
  <c r="B245" i="12"/>
  <c r="B291" i="12"/>
  <c r="C150" i="12"/>
  <c r="C40" i="12"/>
  <c r="C88" i="12"/>
  <c r="B342" i="12"/>
  <c r="B56" i="12"/>
  <c r="B350" i="12"/>
  <c r="B242" i="12"/>
  <c r="C101" i="12"/>
  <c r="B362" i="12"/>
  <c r="B383" i="12"/>
  <c r="C304" i="12"/>
  <c r="B128" i="12"/>
  <c r="B314" i="12"/>
  <c r="C172" i="12"/>
  <c r="C83" i="12"/>
  <c r="C31" i="12"/>
  <c r="C166" i="12"/>
  <c r="C211" i="12"/>
  <c r="C398" i="12"/>
  <c r="C179" i="12"/>
  <c r="B159" i="12"/>
  <c r="C60" i="12"/>
  <c r="B44" i="12"/>
  <c r="C339" i="12"/>
  <c r="C6" i="12"/>
  <c r="B53" i="12"/>
  <c r="C373" i="12"/>
  <c r="B216" i="12"/>
  <c r="B333" i="12"/>
  <c r="B99" i="12"/>
  <c r="C65" i="12"/>
  <c r="C189" i="12"/>
  <c r="C374" i="12"/>
  <c r="B208" i="12"/>
  <c r="B132" i="12"/>
  <c r="C300" i="12"/>
  <c r="B169" i="12"/>
  <c r="C205" i="12"/>
  <c r="C363" i="12"/>
  <c r="C299" i="12"/>
  <c r="B63" i="12"/>
  <c r="B138" i="12"/>
  <c r="C270" i="12"/>
  <c r="B371" i="12"/>
  <c r="C93" i="12"/>
  <c r="C194" i="12"/>
  <c r="B191" i="12"/>
  <c r="C253" i="12"/>
  <c r="B233" i="12"/>
  <c r="B260" i="12"/>
  <c r="C202" i="12"/>
  <c r="B220" i="12"/>
  <c r="B144" i="12"/>
  <c r="C55" i="12"/>
  <c r="C389" i="12"/>
  <c r="C126" i="12"/>
  <c r="C23" i="12"/>
  <c r="B29" i="12"/>
  <c r="C104" i="12"/>
  <c r="C170" i="12"/>
  <c r="C125" i="12"/>
  <c r="C376" i="12"/>
  <c r="C106" i="12"/>
  <c r="B78" i="12"/>
  <c r="B397" i="12"/>
  <c r="B40" i="12"/>
  <c r="C261" i="12"/>
  <c r="C276" i="12"/>
  <c r="C391" i="12"/>
  <c r="C174" i="12"/>
  <c r="B253" i="12"/>
  <c r="B231" i="12"/>
  <c r="C95" i="12"/>
  <c r="B340" i="12"/>
  <c r="C243" i="12"/>
  <c r="B158" i="12"/>
  <c r="C329" i="12"/>
  <c r="C162" i="12"/>
  <c r="B153" i="12"/>
  <c r="C159" i="12"/>
  <c r="B270" i="12"/>
  <c r="B384" i="12"/>
  <c r="B319" i="12"/>
  <c r="C207" i="12"/>
  <c r="B33" i="12"/>
  <c r="B308" i="12"/>
  <c r="B259" i="12"/>
  <c r="C310" i="12"/>
  <c r="C267" i="12"/>
  <c r="B303" i="12"/>
  <c r="C359" i="12"/>
  <c r="B381" i="12"/>
  <c r="C98" i="12"/>
  <c r="C197" i="12"/>
  <c r="B286" i="12"/>
  <c r="B88" i="12"/>
  <c r="C47" i="12"/>
  <c r="C20" i="12"/>
  <c r="C337" i="12"/>
  <c r="C97" i="12"/>
  <c r="B23" i="12"/>
  <c r="B55" i="12"/>
  <c r="C96" i="12"/>
  <c r="C21" i="12"/>
  <c r="C233" i="12"/>
  <c r="B151" i="12"/>
  <c r="B369" i="12"/>
  <c r="C56" i="12"/>
  <c r="B75" i="12"/>
  <c r="B168" i="12"/>
  <c r="C332" i="12"/>
  <c r="C348" i="12"/>
  <c r="C59" i="12"/>
  <c r="C11" i="12"/>
  <c r="B232" i="12"/>
  <c r="B201" i="12"/>
  <c r="C107" i="12"/>
  <c r="C35" i="12"/>
  <c r="B124" i="12"/>
  <c r="C280" i="12"/>
  <c r="C185" i="12"/>
  <c r="C237" i="12"/>
  <c r="C119" i="12"/>
  <c r="B282" i="12"/>
  <c r="C293" i="12"/>
  <c r="C198" i="12"/>
  <c r="B93" i="12"/>
  <c r="B172" i="12"/>
  <c r="B363" i="12"/>
  <c r="C18" i="12"/>
  <c r="B258" i="12"/>
  <c r="B261" i="12"/>
  <c r="C330" i="12"/>
  <c r="C224" i="12"/>
  <c r="B67" i="12"/>
  <c r="B300" i="12"/>
  <c r="B225" i="12"/>
  <c r="C46" i="12"/>
  <c r="C139" i="12"/>
  <c r="C160" i="12"/>
  <c r="C360" i="12"/>
  <c r="B349" i="12"/>
  <c r="C244" i="12"/>
  <c r="B364" i="12"/>
  <c r="B345" i="12"/>
  <c r="C354" i="12"/>
  <c r="B60" i="12"/>
  <c r="C314" i="12"/>
  <c r="C275" i="12"/>
  <c r="B190" i="12"/>
  <c r="B183" i="12"/>
  <c r="C110" i="12"/>
  <c r="B273" i="12"/>
  <c r="B94" i="12"/>
  <c r="C177" i="12"/>
  <c r="B140" i="12"/>
  <c r="B175" i="12"/>
  <c r="C164" i="12"/>
  <c r="B367" i="12"/>
  <c r="C5" i="12"/>
  <c r="C196" i="12"/>
  <c r="C188" i="12"/>
  <c r="C322" i="12"/>
  <c r="B276" i="12"/>
  <c r="B312" i="12"/>
  <c r="C13" i="12"/>
  <c r="B238" i="12"/>
  <c r="B98" i="12"/>
  <c r="B385" i="12"/>
  <c r="C232" i="12"/>
  <c r="B398" i="12"/>
  <c r="B379" i="12"/>
  <c r="C117" i="12"/>
  <c r="B85" i="12"/>
  <c r="B96" i="12"/>
  <c r="B130" i="12"/>
  <c r="C336" i="12"/>
  <c r="C255" i="12"/>
  <c r="B157" i="12"/>
  <c r="B354" i="12"/>
  <c r="C217" i="12"/>
  <c r="B146" i="12"/>
  <c r="B115" i="12"/>
  <c r="B107" i="12"/>
  <c r="C112" i="12"/>
  <c r="B52" i="12"/>
  <c r="C286" i="12"/>
  <c r="C54" i="12"/>
  <c r="C225" i="12"/>
  <c r="C201" i="12"/>
  <c r="B95" i="12"/>
  <c r="B315" i="12"/>
  <c r="C350" i="12"/>
  <c r="B197" i="12"/>
  <c r="C257" i="12"/>
  <c r="C64" i="12"/>
  <c r="B176" i="12"/>
  <c r="C395" i="12"/>
  <c r="C349" i="12"/>
  <c r="B281" i="12"/>
  <c r="C200" i="12"/>
  <c r="B290" i="12"/>
  <c r="B79" i="12"/>
  <c r="B275" i="12"/>
  <c r="C351" i="12"/>
  <c r="B268" i="12"/>
  <c r="C116" i="12"/>
  <c r="B92" i="12"/>
  <c r="C326" i="12"/>
  <c r="C277" i="12"/>
  <c r="B198" i="12"/>
  <c r="C239" i="12"/>
  <c r="C380" i="12"/>
  <c r="B293" i="12"/>
  <c r="B323" i="12"/>
  <c r="B222" i="12"/>
  <c r="B227" i="12"/>
  <c r="B305" i="12"/>
  <c r="B106" i="12"/>
  <c r="C241" i="12"/>
  <c r="C392" i="12"/>
  <c r="C127" i="12"/>
  <c r="C362" i="12"/>
  <c r="C79" i="12"/>
  <c r="B156" i="12"/>
  <c r="B352" i="12"/>
  <c r="B83" i="12"/>
  <c r="C316" i="12"/>
  <c r="B163" i="12"/>
  <c r="B221" i="12"/>
  <c r="B178" i="12"/>
  <c r="C394" i="12"/>
  <c r="C285" i="12"/>
  <c r="B131" i="12"/>
  <c r="C361" i="12"/>
  <c r="B162" i="12"/>
  <c r="C312" i="12"/>
  <c r="B73" i="12"/>
  <c r="C142" i="12"/>
  <c r="C180" i="12"/>
  <c r="C141" i="12"/>
  <c r="C199" i="12"/>
  <c r="C72" i="12"/>
  <c r="B38" i="12"/>
  <c r="C260" i="12"/>
  <c r="B304" i="12"/>
  <c r="B265" i="12"/>
  <c r="C61" i="12"/>
  <c r="C108" i="12"/>
  <c r="C14" i="12"/>
  <c r="C33" i="12"/>
  <c r="C66" i="12"/>
  <c r="C209" i="12"/>
  <c r="B246" i="12"/>
  <c r="B344" i="12"/>
  <c r="C352" i="12"/>
  <c r="C284" i="12"/>
  <c r="C113" i="12"/>
  <c r="B224" i="12"/>
  <c r="B302" i="12"/>
  <c r="C19" i="12"/>
  <c r="C187" i="12"/>
  <c r="B378" i="12"/>
  <c r="B326" i="12"/>
  <c r="B250" i="12"/>
  <c r="C240" i="12"/>
  <c r="C298" i="12"/>
  <c r="B336" i="12"/>
  <c r="B126" i="12"/>
  <c r="B240" i="12"/>
  <c r="B111" i="12"/>
  <c r="C236" i="12"/>
  <c r="C377" i="12"/>
  <c r="B248" i="12"/>
  <c r="C28" i="12"/>
  <c r="C84" i="12"/>
  <c r="C262" i="12"/>
  <c r="B263" i="12"/>
  <c r="B318" i="12"/>
  <c r="B346" i="12"/>
  <c r="C136" i="12"/>
  <c r="C393" i="12"/>
  <c r="C77" i="12"/>
  <c r="C183" i="12"/>
  <c r="B335" i="12"/>
  <c r="B68" i="12"/>
  <c r="B277" i="12"/>
  <c r="C165" i="12"/>
  <c r="B50" i="12"/>
  <c r="C384" i="12"/>
  <c r="C268" i="12"/>
  <c r="C38" i="12"/>
  <c r="B366" i="12"/>
  <c r="B307" i="12"/>
  <c r="B338" i="12"/>
  <c r="B59" i="12"/>
  <c r="C386" i="12"/>
  <c r="C29" i="12"/>
  <c r="C229" i="12"/>
  <c r="B108" i="12"/>
  <c r="B70" i="12"/>
  <c r="B262" i="12"/>
  <c r="B133" i="12"/>
  <c r="C140" i="12"/>
  <c r="B279" i="12"/>
  <c r="C132" i="12"/>
  <c r="B185" i="12"/>
  <c r="C306" i="12"/>
  <c r="B27" i="12"/>
  <c r="B358" i="12"/>
  <c r="B215" i="12"/>
  <c r="C283" i="12"/>
  <c r="B356" i="12"/>
  <c r="C222" i="12"/>
  <c r="B91" i="12"/>
  <c r="B61" i="12"/>
  <c r="B47" i="12"/>
  <c r="B299" i="12"/>
  <c r="C111" i="12"/>
  <c r="C390" i="12"/>
  <c r="B119" i="12"/>
  <c r="C10" i="12"/>
  <c r="C149" i="12"/>
  <c r="B80" i="12"/>
  <c r="B97" i="12"/>
  <c r="C238" i="12"/>
  <c r="C231" i="12"/>
  <c r="C365" i="12"/>
  <c r="C161" i="12"/>
  <c r="B327" i="12"/>
  <c r="C7" i="12"/>
  <c r="C281" i="12"/>
  <c r="B110" i="12"/>
  <c r="C99" i="12"/>
  <c r="B205" i="12"/>
  <c r="C184" i="12"/>
  <c r="B339" i="12"/>
  <c r="C43" i="12"/>
  <c r="B219" i="12"/>
  <c r="B301" i="12"/>
  <c r="C307" i="12"/>
  <c r="B28" i="12"/>
  <c r="C48" i="12"/>
  <c r="B41" i="12"/>
  <c r="C39" i="12"/>
  <c r="C258" i="12"/>
  <c r="C186" i="12"/>
  <c r="C333" i="12"/>
  <c r="B390" i="12"/>
  <c r="B147" i="12"/>
  <c r="B394" i="12"/>
  <c r="C302" i="12"/>
  <c r="B109" i="12"/>
  <c r="C259" i="12"/>
  <c r="C279" i="12"/>
  <c r="B116" i="12"/>
  <c r="B202" i="12"/>
  <c r="C370" i="12"/>
  <c r="C220" i="12"/>
  <c r="C124" i="12"/>
  <c r="B167" i="12"/>
  <c r="B298" i="12"/>
  <c r="C81" i="12"/>
  <c r="B127" i="12"/>
  <c r="B243" i="12"/>
  <c r="B209" i="12"/>
  <c r="C223" i="12"/>
  <c r="C367" i="12"/>
  <c r="B188" i="12"/>
  <c r="C153" i="12"/>
  <c r="B254" i="12"/>
  <c r="C399" i="12"/>
  <c r="C62" i="12"/>
  <c r="B212" i="12"/>
  <c r="B32" i="12"/>
  <c r="C82" i="12"/>
  <c r="C42" i="12"/>
  <c r="B376" i="12"/>
  <c r="C242" i="12"/>
  <c r="B241" i="12"/>
  <c r="C131" i="12"/>
  <c r="C252" i="12"/>
  <c r="C92" i="12"/>
  <c r="B193" i="12"/>
  <c r="C290" i="12"/>
  <c r="B256" i="12"/>
  <c r="B324" i="12"/>
  <c r="C301" i="12"/>
  <c r="B251" i="12"/>
  <c r="B104" i="12"/>
  <c r="B199" i="12"/>
  <c r="C73" i="12"/>
  <c r="B359" i="12"/>
  <c r="B46" i="12"/>
  <c r="B341" i="12"/>
  <c r="B229" i="12"/>
  <c r="C128" i="12"/>
  <c r="B306" i="12"/>
  <c r="C388" i="12"/>
  <c r="B25" i="12"/>
  <c r="C118" i="12"/>
  <c r="C317" i="12"/>
  <c r="C227" i="12"/>
  <c r="B171" i="12"/>
  <c r="B102" i="12"/>
  <c r="C171" i="12"/>
  <c r="C335" i="12"/>
  <c r="B351" i="12"/>
  <c r="B160" i="12"/>
  <c r="B207" i="12"/>
  <c r="B186" i="12"/>
  <c r="B239" i="12"/>
  <c r="B399" i="12"/>
  <c r="C53" i="12"/>
  <c r="C303" i="12"/>
  <c r="B62" i="12"/>
  <c r="B149" i="12"/>
  <c r="C70" i="12"/>
  <c r="B137" i="12"/>
  <c r="B100" i="12"/>
  <c r="B134" i="12"/>
  <c r="C78" i="12"/>
  <c r="B347" i="12"/>
  <c r="B373" i="12"/>
  <c r="B54" i="12"/>
  <c r="B325" i="12"/>
  <c r="C8" i="12"/>
  <c r="B400" i="12"/>
  <c r="B177" i="12"/>
  <c r="C378" i="12"/>
  <c r="C137" i="12"/>
  <c r="C274" i="12"/>
  <c r="C327" i="12"/>
  <c r="C135" i="12"/>
  <c r="B184" i="12"/>
  <c r="B142" i="12"/>
  <c r="B43" i="12"/>
  <c r="C178" i="12"/>
  <c r="B360" i="12"/>
  <c r="C289" i="12"/>
  <c r="C271" i="12"/>
  <c r="B230" i="12"/>
  <c r="B166" i="12"/>
  <c r="B278" i="12"/>
  <c r="C115" i="12"/>
  <c r="C353" i="12"/>
  <c r="B236" i="12"/>
  <c r="C143" i="12"/>
  <c r="B84" i="12"/>
  <c r="C158" i="12"/>
  <c r="C400" i="12"/>
  <c r="AM12" i="1" l="1"/>
  <c r="AN12" i="1" s="1"/>
  <c r="AM18" i="1"/>
  <c r="AN18" i="1" s="1"/>
  <c r="AM13" i="1"/>
  <c r="AN13" i="1" s="1"/>
  <c r="AM17" i="1"/>
  <c r="AN17" i="1" s="1"/>
  <c r="AM11" i="1"/>
  <c r="AN11" i="1" s="1"/>
  <c r="AM15" i="1"/>
  <c r="AN15" i="1" s="1"/>
  <c r="AM9" i="1"/>
  <c r="AM10" i="1"/>
  <c r="AN10" i="1" s="1"/>
  <c r="AM16" i="1"/>
  <c r="AN16" i="1" s="1"/>
  <c r="AM19" i="1"/>
  <c r="AN19" i="1" s="1"/>
  <c r="AM14" i="1"/>
  <c r="AN14" i="1" s="1"/>
  <c r="AN9" i="1" l="1"/>
  <c r="AN6" i="1" s="1"/>
  <c r="H44" i="10"/>
  <c r="I46" i="10" s="1"/>
  <c r="AM6" i="1"/>
</calcChain>
</file>

<file path=xl/sharedStrings.xml><?xml version="1.0" encoding="utf-8"?>
<sst xmlns="http://schemas.openxmlformats.org/spreadsheetml/2006/main" count="347" uniqueCount="202">
  <si>
    <t>Status</t>
  </si>
  <si>
    <t>C0</t>
  </si>
  <si>
    <t>C10</t>
  </si>
  <si>
    <t>C11</t>
  </si>
  <si>
    <t>C12</t>
  </si>
  <si>
    <t>C13</t>
  </si>
  <si>
    <t>C14</t>
  </si>
  <si>
    <t>C15</t>
  </si>
  <si>
    <t>M0</t>
  </si>
  <si>
    <t>M10</t>
  </si>
  <si>
    <t>M11</t>
  </si>
  <si>
    <t>M12</t>
  </si>
  <si>
    <t>M13</t>
  </si>
  <si>
    <t>M14</t>
  </si>
  <si>
    <t>M15</t>
  </si>
  <si>
    <t>M16</t>
  </si>
  <si>
    <t>M17</t>
  </si>
  <si>
    <t>M18</t>
  </si>
  <si>
    <t>M19</t>
  </si>
  <si>
    <t>M20</t>
  </si>
  <si>
    <t>C01</t>
  </si>
  <si>
    <t>C02</t>
  </si>
  <si>
    <t>C03</t>
  </si>
  <si>
    <t>C04</t>
  </si>
  <si>
    <t>C05</t>
  </si>
  <si>
    <t>C06</t>
  </si>
  <si>
    <t>C07</t>
  </si>
  <si>
    <t>C08</t>
  </si>
  <si>
    <t>C09</t>
  </si>
  <si>
    <t>M01</t>
  </si>
  <si>
    <t>M02</t>
  </si>
  <si>
    <t>M03</t>
  </si>
  <si>
    <t>M04</t>
  </si>
  <si>
    <t>M05</t>
  </si>
  <si>
    <t>M06</t>
  </si>
  <si>
    <t>M07</t>
  </si>
  <si>
    <t>M08</t>
  </si>
  <si>
    <t>M09</t>
  </si>
  <si>
    <t>Drecription</t>
  </si>
  <si>
    <t>#</t>
  </si>
  <si>
    <t>SALAIRES ACTUALISES DE LA CONVENTION COLLECTIVE FEDERALE DU COMMERCE (CCFC)</t>
  </si>
  <si>
    <t>CAT</t>
  </si>
  <si>
    <t>Sal/Base</t>
  </si>
  <si>
    <t>Maj 5%</t>
  </si>
  <si>
    <t>Total Brut</t>
  </si>
  <si>
    <t>Cumul maj</t>
  </si>
  <si>
    <t>1958/59</t>
  </si>
  <si>
    <t>Vie 1974</t>
  </si>
  <si>
    <t>ou 10% max</t>
  </si>
  <si>
    <t>av-94</t>
  </si>
  <si>
    <t>cat 1</t>
  </si>
  <si>
    <t xml:space="preserve"> </t>
  </si>
  <si>
    <t>Cat 2</t>
  </si>
  <si>
    <t>Cat 3</t>
  </si>
  <si>
    <t>Cat 4</t>
  </si>
  <si>
    <t>Cat 5</t>
  </si>
  <si>
    <t>Cat 6</t>
  </si>
  <si>
    <t>Cat 7</t>
  </si>
  <si>
    <t>Cat 8</t>
  </si>
  <si>
    <t xml:space="preserve">  </t>
  </si>
  <si>
    <t>Cat 9</t>
  </si>
  <si>
    <t>Cat 10</t>
  </si>
  <si>
    <t>Cat 11</t>
  </si>
  <si>
    <t>NB : ● Actuellement le SMIG au Mali est égal à 28 460 F CFA ( 164,19F CFA/heure)</t>
  </si>
  <si>
    <t>Cat.</t>
  </si>
  <si>
    <t>Cat 7 Ech B</t>
  </si>
  <si>
    <t>cat 1 Ech A</t>
  </si>
  <si>
    <t>cat 1 Ech B</t>
  </si>
  <si>
    <t>Cat 7 Ech A</t>
  </si>
  <si>
    <t>Cat 8 Ech A</t>
  </si>
  <si>
    <t>Cat 8 Ech B</t>
  </si>
  <si>
    <t>Cat 8 Ech C</t>
  </si>
  <si>
    <t>Cat 9 Ech A</t>
  </si>
  <si>
    <t>Cat 9 Ech B</t>
  </si>
  <si>
    <t>Cat 10 Ech A</t>
  </si>
  <si>
    <t>Cat 10 Ech B</t>
  </si>
  <si>
    <t>Cat 10 Ech C</t>
  </si>
  <si>
    <t>Date d'embauche</t>
  </si>
  <si>
    <t>Sal de Base Maj.</t>
  </si>
  <si>
    <t xml:space="preserve">Allocation Charge de Famille </t>
  </si>
  <si>
    <t>Salaire Net</t>
  </si>
  <si>
    <t>Salaire Brut</t>
  </si>
  <si>
    <t>Tranches de revenus</t>
  </si>
  <si>
    <t>Taux</t>
  </si>
  <si>
    <t>Impôt</t>
  </si>
  <si>
    <t>Tx Chges F.</t>
  </si>
  <si>
    <t>Total</t>
  </si>
  <si>
    <t>Avance/Prêt</t>
  </si>
  <si>
    <t>Net à Payer</t>
  </si>
  <si>
    <t>Fonction</t>
  </si>
  <si>
    <t xml:space="preserve">Base Imp.
Annuel </t>
  </si>
  <si>
    <t>Salaire Brut Imp.
Mensuel</t>
  </si>
  <si>
    <t>ITS Net</t>
  </si>
  <si>
    <t>Période de Paye</t>
  </si>
  <si>
    <t>Du:</t>
  </si>
  <si>
    <t>au</t>
  </si>
  <si>
    <t>Ind. Trspt
10% Sal Base</t>
  </si>
  <si>
    <t>Prime/Indemnité non imposable</t>
  </si>
  <si>
    <t>Fin Contrat</t>
  </si>
  <si>
    <t>BULLETIN DE SALAIRE</t>
  </si>
  <si>
    <t>Ancienneté</t>
  </si>
  <si>
    <t>Adresse</t>
  </si>
  <si>
    <t>Montant</t>
  </si>
  <si>
    <t xml:space="preserve">Retenues Salariales </t>
  </si>
  <si>
    <t xml:space="preserve">Payé le </t>
  </si>
  <si>
    <t xml:space="preserve">Signature </t>
  </si>
  <si>
    <t>Employé</t>
  </si>
  <si>
    <t>Elements de Salaire</t>
  </si>
  <si>
    <t>Nom Banque</t>
  </si>
  <si>
    <t xml:space="preserve">I-Salaire Brut </t>
  </si>
  <si>
    <t>III-Salaire Net (I-II)</t>
  </si>
  <si>
    <r>
      <t>II-</t>
    </r>
    <r>
      <rPr>
        <sz val="9"/>
        <rFont val="Arial Narrow"/>
        <family val="2"/>
      </rPr>
      <t>Total retenues salariales</t>
    </r>
  </si>
  <si>
    <t>Prénom &amp; Nom</t>
  </si>
  <si>
    <t>N° Mle</t>
  </si>
  <si>
    <t>N° All. INPS</t>
  </si>
  <si>
    <t>N° INPS</t>
  </si>
  <si>
    <t>N° Cpte Banque</t>
  </si>
  <si>
    <t xml:space="preserve">Période du </t>
  </si>
  <si>
    <t>Ctrl</t>
  </si>
  <si>
    <t>Statut</t>
  </si>
  <si>
    <t>Total Avant. en Nature</t>
  </si>
  <si>
    <t>Total Ind. Non Imposable</t>
  </si>
  <si>
    <t>Sursalaire</t>
  </si>
  <si>
    <t>Indemnité de  Monture personnelle</t>
  </si>
  <si>
    <t>Indemnité  Responsabilité</t>
  </si>
  <si>
    <t>Ind. Cher</t>
  </si>
  <si>
    <t>Ind. Spé</t>
  </si>
  <si>
    <t>Maj. 10%</t>
  </si>
  <si>
    <t>Maj. 5%</t>
  </si>
  <si>
    <t>Maj. 3000</t>
  </si>
  <si>
    <t>Ind. Sol</t>
  </si>
  <si>
    <t>Maj.5%</t>
  </si>
  <si>
    <t>Prime de Risque</t>
  </si>
  <si>
    <t>Taux Réduction pour Charges Famille</t>
  </si>
  <si>
    <t>Masse Salariale</t>
  </si>
  <si>
    <t>Durée</t>
  </si>
  <si>
    <t>Date d'octroi prêt</t>
  </si>
  <si>
    <t>Date 1ère échéance</t>
  </si>
  <si>
    <t>Mensualité</t>
  </si>
  <si>
    <t xml:space="preserve">Date Fin </t>
  </si>
  <si>
    <t>Début d'année/Période</t>
  </si>
  <si>
    <t>Depart.</t>
  </si>
  <si>
    <t>Commercial</t>
  </si>
  <si>
    <t>Admin</t>
  </si>
  <si>
    <t>Comm</t>
  </si>
  <si>
    <t>Fin</t>
  </si>
  <si>
    <t>RH</t>
  </si>
  <si>
    <t>Finance</t>
  </si>
  <si>
    <t>Ressources Humanes</t>
  </si>
  <si>
    <t>Administration</t>
  </si>
  <si>
    <t>Nom de la société:</t>
  </si>
  <si>
    <t>Agent en charge:</t>
  </si>
  <si>
    <t xml:space="preserve">Fichier de Traitement de Salaire </t>
  </si>
  <si>
    <t xml:space="preserve">IV-Salaire Net à payer </t>
  </si>
  <si>
    <t>Prêt/Avance</t>
  </si>
  <si>
    <t>Ind. Spé 1973</t>
  </si>
  <si>
    <t>Agence</t>
  </si>
  <si>
    <t>N°Mle</t>
  </si>
  <si>
    <t>Etat Prêts &amp; Avances en Cours</t>
  </si>
  <si>
    <t>Period</t>
  </si>
  <si>
    <t>N# Jr d'absence</t>
  </si>
  <si>
    <t>N# Jrs Travaillés</t>
  </si>
  <si>
    <t>TL -1%</t>
  </si>
  <si>
    <t>TFP -2%</t>
  </si>
  <si>
    <t>ATEJ -2%</t>
  </si>
  <si>
    <t>CFE -3,5%</t>
  </si>
  <si>
    <t>Total Non soumis INPS/AMO</t>
  </si>
  <si>
    <t>Base INPS/AMO</t>
  </si>
  <si>
    <t xml:space="preserve">INPS Part Sal. </t>
  </si>
  <si>
    <t xml:space="preserve">AMO Part Sal. </t>
  </si>
  <si>
    <t>INPS Part Pat.</t>
  </si>
  <si>
    <t>AMO Part Pat.</t>
  </si>
  <si>
    <t>Reliquat</t>
  </si>
  <si>
    <t>Employeur</t>
  </si>
  <si>
    <t/>
  </si>
  <si>
    <t>Rappel Aug. Sal.</t>
  </si>
  <si>
    <t>xrt</t>
  </si>
  <si>
    <t>eurytb12345689</t>
  </si>
  <si>
    <t>ABDC</t>
  </si>
  <si>
    <t>Exemple</t>
  </si>
  <si>
    <t>Prénom &amp; Nom1</t>
  </si>
  <si>
    <t>Prénom &amp; Nom2</t>
  </si>
  <si>
    <t>Prénom &amp; Nom3</t>
  </si>
  <si>
    <t>Prénom &amp; Nom4</t>
  </si>
  <si>
    <t>Prénom &amp; Nom5</t>
  </si>
  <si>
    <t>Prénom &amp; Nom6</t>
  </si>
  <si>
    <t>Prénom &amp; Nom7</t>
  </si>
  <si>
    <t>Prénom &amp; Nom8</t>
  </si>
  <si>
    <t>Prénom &amp; Nom9</t>
  </si>
  <si>
    <t>Prénom &amp; Nom10</t>
  </si>
  <si>
    <t>Prénom &amp; Nom11</t>
  </si>
  <si>
    <t>xxx</t>
  </si>
  <si>
    <t>yyy</t>
  </si>
  <si>
    <t>ggg</t>
  </si>
  <si>
    <t>xx</t>
  </si>
  <si>
    <t>wscx</t>
  </si>
  <si>
    <t>dsqdq</t>
  </si>
  <si>
    <t>qsdqs</t>
  </si>
  <si>
    <t>sqdqs</t>
  </si>
  <si>
    <t>Ind. Cher Vie 1974</t>
  </si>
  <si>
    <t>Ind. Spé 1982</t>
  </si>
  <si>
    <t>Ind. Sol 1991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</si>
</sst>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\ _€_-;\-* #,##0.00\ _€_-;_-* &quot;-&quot;??\ _€_-;_-@_-"/>
    <numFmt numFmtId="164" formatCode="_-* #,##0\ _€_-;\-* #,##0\ _€_-;_-* &quot;-&quot;??\ _€_-;_-@_-"/>
    <numFmt numFmtId="165" formatCode="_(* #,##0_);_(* \(#,##0\);_(* &quot;-&quot;_);_(@_)"/>
    <numFmt numFmtId="166" formatCode="[$-40C]dd\-mmm\-yy;@"/>
    <numFmt numFmtId="167" formatCode="0.0%"/>
    <numFmt numFmtId="168" formatCode="_-* #,##0.000000\ _€_-;\-* #,##0.000000\ _€_-;_-* &quot;-&quot;??\ _€_-;_-@_-"/>
    <numFmt numFmtId="169" formatCode="_(* #,##0.00_);_(* \(#,##0.00\);_(* &quot;-&quot;??_);_(@_)"/>
    <numFmt numFmtId="170" formatCode="_(* #,##0_);_(* \(#,##0\);_(* &quot;-&quot;??_);_(@_)"/>
    <numFmt numFmtId="171" formatCode="[$-40C]d\-mmm\-yy;@"/>
    <numFmt numFmtId="172" formatCode="#,##0_ ;[Red]\-#,##0\ "/>
    <numFmt numFmtId="173" formatCode="[$-40C]mmmm\-yy;@"/>
    <numFmt numFmtId="174" formatCode="[$-409]mmm\-yy;@"/>
    <numFmt numFmtId="175" formatCode="_-* #,##0.0\ _€_-;\-* #,##0.0\ _€_-;_-* &quot;-&quot;?\ _€_-;_-@_-"/>
    <numFmt numFmtId="176" formatCode="_-* #,##0.0000000\ _€_-;\-* #,##0.0000000\ _€_-;_-* &quot;-&quot;??\ _€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10"/>
      <name val="Arial"/>
      <family val="2"/>
    </font>
    <font>
      <sz val="9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u/>
      <sz val="9"/>
      <name val="Arial Narrow"/>
      <family val="2"/>
    </font>
    <font>
      <i/>
      <sz val="9"/>
      <name val="Arial Narrow"/>
      <family val="2"/>
    </font>
    <font>
      <b/>
      <sz val="11"/>
      <name val="Arial Narrow"/>
      <family val="2"/>
    </font>
    <font>
      <i/>
      <sz val="8"/>
      <name val="Arial Narrow"/>
      <family val="2"/>
    </font>
    <font>
      <b/>
      <i/>
      <sz val="8"/>
      <name val="Arial Narrow"/>
      <family val="2"/>
    </font>
    <font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20"/>
      <color theme="5"/>
      <name val="Arial Narrow"/>
      <family val="2"/>
    </font>
    <font>
      <b/>
      <sz val="14"/>
      <color theme="5"/>
      <name val="Arial Narrow"/>
      <family val="2"/>
    </font>
    <font>
      <b/>
      <sz val="12"/>
      <color theme="5"/>
      <name val="Arial Narrow"/>
      <family val="2"/>
    </font>
    <font>
      <b/>
      <sz val="10"/>
      <color theme="1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5" tint="0.59999389629810485"/>
        <bgColor indexed="64"/>
      </patternFill>
    </fill>
  </fills>
  <borders count="6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70C0"/>
      </left>
      <right/>
      <top/>
      <bottom style="medium">
        <color indexed="64"/>
      </bottom>
      <diagonal/>
    </border>
    <border>
      <left style="double">
        <color rgb="FF0070C0"/>
      </left>
      <right/>
      <top/>
      <bottom/>
      <diagonal/>
    </border>
    <border>
      <left style="double">
        <color rgb="FF0070C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5" tint="0.39994506668294322"/>
      </left>
      <right style="hair">
        <color theme="5" tint="0.39994506668294322"/>
      </right>
      <top style="hair">
        <color theme="5" tint="0.39994506668294322"/>
      </top>
      <bottom style="hair">
        <color theme="5" tint="0.39994506668294322"/>
      </bottom>
      <diagonal/>
    </border>
    <border>
      <left style="hair">
        <color theme="5" tint="0.39994506668294322"/>
      </left>
      <right style="hair">
        <color theme="5" tint="0.39994506668294322"/>
      </right>
      <top/>
      <bottom style="hair">
        <color theme="5" tint="0.39994506668294322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auto="1"/>
      </top>
      <bottom style="medium">
        <color auto="1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theme="5" tint="0.39994506668294322"/>
      </left>
      <right style="hair">
        <color theme="5" tint="0.39994506668294322"/>
      </right>
      <top style="hair">
        <color theme="5" tint="0.39994506668294322"/>
      </top>
      <bottom style="double">
        <color auto="1"/>
      </bottom>
      <diagonal/>
    </border>
    <border>
      <left style="hair">
        <color theme="5" tint="0.39994506668294322"/>
      </left>
      <right style="hair">
        <color theme="5" tint="0.39994506668294322"/>
      </right>
      <top style="hair">
        <color theme="5" tint="0.39994506668294322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0070C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0070C0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7" fillId="0" borderId="0"/>
    <xf numFmtId="169" fontId="7" fillId="0" borderId="0" applyFont="0" applyFill="0" applyBorder="0" applyAlignment="0" applyProtection="0"/>
  </cellStyleXfs>
  <cellXfs count="337">
    <xf numFmtId="0" fontId="0" fillId="0" borderId="0" xfId="0"/>
    <xf numFmtId="164" fontId="2" fillId="0" borderId="0" xfId="1" applyNumberFormat="1" applyFont="1" applyProtection="1"/>
    <xf numFmtId="0" fontId="6" fillId="0" borderId="0" xfId="0" applyFont="1" applyProtection="1">
      <protection locked="0"/>
    </xf>
    <xf numFmtId="9" fontId="6" fillId="0" borderId="0" xfId="2" applyFont="1" applyProtection="1">
      <protection locked="0"/>
    </xf>
    <xf numFmtId="164" fontId="6" fillId="0" borderId="0" xfId="1" applyNumberFormat="1" applyFont="1" applyProtection="1">
      <protection locked="0"/>
    </xf>
    <xf numFmtId="168" fontId="6" fillId="0" borderId="0" xfId="1" applyNumberFormat="1" applyFont="1" applyProtection="1">
      <protection locked="0"/>
    </xf>
    <xf numFmtId="3" fontId="6" fillId="0" borderId="0" xfId="0" applyNumberFormat="1" applyFont="1" applyProtection="1">
      <protection locked="0"/>
    </xf>
    <xf numFmtId="164" fontId="6" fillId="0" borderId="0" xfId="0" applyNumberFormat="1" applyFont="1" applyProtection="1">
      <protection locked="0"/>
    </xf>
    <xf numFmtId="167" fontId="6" fillId="0" borderId="0" xfId="2" applyNumberFormat="1" applyFont="1" applyProtection="1">
      <protection locked="0"/>
    </xf>
    <xf numFmtId="0" fontId="6" fillId="0" borderId="0" xfId="0" applyFont="1" applyProtection="1">
      <protection hidden="1"/>
    </xf>
    <xf numFmtId="9" fontId="6" fillId="0" borderId="0" xfId="2" applyFont="1" applyProtection="1">
      <protection hidden="1"/>
    </xf>
    <xf numFmtId="164" fontId="6" fillId="0" borderId="0" xfId="1" applyNumberFormat="1" applyFont="1" applyProtection="1">
      <protection hidden="1"/>
    </xf>
    <xf numFmtId="0" fontId="6" fillId="6" borderId="0" xfId="0" applyFont="1" applyFill="1" applyProtection="1">
      <protection hidden="1"/>
    </xf>
    <xf numFmtId="164" fontId="6" fillId="6" borderId="0" xfId="1" applyNumberFormat="1" applyFont="1" applyFill="1" applyProtection="1">
      <protection hidden="1"/>
    </xf>
    <xf numFmtId="167" fontId="6" fillId="6" borderId="0" xfId="2" applyNumberFormat="1" applyFont="1" applyFill="1" applyProtection="1">
      <protection hidden="1"/>
    </xf>
    <xf numFmtId="164" fontId="6" fillId="7" borderId="0" xfId="1" applyNumberFormat="1" applyFont="1" applyFill="1" applyProtection="1">
      <protection hidden="1"/>
    </xf>
    <xf numFmtId="164" fontId="6" fillId="9" borderId="0" xfId="1" applyNumberFormat="1" applyFont="1" applyFill="1" applyProtection="1">
      <protection hidden="1"/>
    </xf>
    <xf numFmtId="167" fontId="6" fillId="0" borderId="0" xfId="2" applyNumberFormat="1" applyFont="1" applyProtection="1">
      <protection hidden="1"/>
    </xf>
    <xf numFmtId="0" fontId="2" fillId="0" borderId="0" xfId="3" applyFont="1" applyProtection="1">
      <protection locked="0"/>
    </xf>
    <xf numFmtId="0" fontId="2" fillId="0" borderId="0" xfId="3" applyFont="1" applyAlignment="1" applyProtection="1">
      <alignment horizontal="left"/>
      <protection locked="0"/>
    </xf>
    <xf numFmtId="0" fontId="2" fillId="0" borderId="0" xfId="3" applyFont="1" applyAlignment="1" applyProtection="1">
      <alignment wrapText="1"/>
      <protection locked="0"/>
    </xf>
    <xf numFmtId="0" fontId="3" fillId="0" borderId="0" xfId="3" applyFont="1" applyProtection="1">
      <protection locked="0"/>
    </xf>
    <xf numFmtId="3" fontId="2" fillId="0" borderId="0" xfId="3" applyNumberFormat="1" applyFont="1" applyProtection="1">
      <protection locked="0"/>
    </xf>
    <xf numFmtId="0" fontId="2" fillId="0" borderId="0" xfId="3" applyFont="1" applyProtection="1"/>
    <xf numFmtId="0" fontId="2" fillId="0" borderId="0" xfId="3" applyFont="1" applyAlignment="1" applyProtection="1">
      <alignment horizontal="left"/>
    </xf>
    <xf numFmtId="0" fontId="3" fillId="0" borderId="6" xfId="3" applyFont="1" applyBorder="1" applyAlignment="1" applyProtection="1">
      <alignment horizontal="left" wrapText="1"/>
    </xf>
    <xf numFmtId="0" fontId="3" fillId="0" borderId="7" xfId="3" applyFont="1" applyFill="1" applyBorder="1" applyAlignment="1" applyProtection="1">
      <alignment wrapText="1"/>
    </xf>
    <xf numFmtId="0" fontId="3" fillId="0" borderId="8" xfId="3" applyFont="1" applyFill="1" applyBorder="1" applyAlignment="1" applyProtection="1">
      <alignment horizontal="center" wrapText="1"/>
    </xf>
    <xf numFmtId="0" fontId="3" fillId="0" borderId="7" xfId="3" applyFont="1" applyFill="1" applyBorder="1" applyAlignment="1" applyProtection="1">
      <alignment horizontal="center" wrapText="1"/>
    </xf>
    <xf numFmtId="0" fontId="3" fillId="0" borderId="9" xfId="3" applyFont="1" applyFill="1" applyBorder="1" applyAlignment="1" applyProtection="1">
      <alignment horizontal="center" wrapText="1"/>
    </xf>
    <xf numFmtId="0" fontId="2" fillId="0" borderId="0" xfId="3" applyFont="1" applyAlignment="1" applyProtection="1">
      <alignment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10" xfId="3" applyFont="1" applyBorder="1" applyAlignment="1" applyProtection="1">
      <alignment horizontal="left"/>
    </xf>
    <xf numFmtId="0" fontId="3" fillId="0" borderId="11" xfId="3" applyFont="1" applyFill="1" applyBorder="1" applyProtection="1"/>
    <xf numFmtId="0" fontId="3" fillId="0" borderId="12" xfId="3" applyFont="1" applyFill="1" applyBorder="1" applyAlignment="1" applyProtection="1">
      <alignment horizontal="center"/>
    </xf>
    <xf numFmtId="0" fontId="3" fillId="0" borderId="11" xfId="3" applyFont="1" applyFill="1" applyBorder="1" applyAlignment="1" applyProtection="1">
      <alignment horizontal="center"/>
    </xf>
    <xf numFmtId="0" fontId="3" fillId="0" borderId="12" xfId="3" applyFont="1" applyFill="1" applyBorder="1" applyAlignment="1" applyProtection="1">
      <alignment horizontal="center" wrapText="1"/>
    </xf>
    <xf numFmtId="17" fontId="3" fillId="0" borderId="11" xfId="3" applyNumberFormat="1" applyFont="1" applyFill="1" applyBorder="1" applyAlignment="1" applyProtection="1">
      <alignment horizontal="center"/>
    </xf>
    <xf numFmtId="17" fontId="3" fillId="0" borderId="12" xfId="3" applyNumberFormat="1" applyFont="1" applyFill="1" applyBorder="1" applyAlignment="1" applyProtection="1">
      <alignment horizontal="center"/>
    </xf>
    <xf numFmtId="0" fontId="3" fillId="0" borderId="13" xfId="3" applyFont="1" applyFill="1" applyBorder="1" applyAlignment="1" applyProtection="1">
      <alignment horizontal="center"/>
    </xf>
    <xf numFmtId="0" fontId="2" fillId="2" borderId="14" xfId="3" applyFont="1" applyFill="1" applyBorder="1" applyAlignment="1" applyProtection="1">
      <alignment horizontal="left"/>
    </xf>
    <xf numFmtId="0" fontId="3" fillId="2" borderId="0" xfId="3" applyFont="1" applyFill="1" applyBorder="1" applyProtection="1"/>
    <xf numFmtId="0" fontId="2" fillId="0" borderId="17" xfId="3" applyFont="1" applyBorder="1" applyAlignment="1" applyProtection="1">
      <alignment horizontal="left"/>
    </xf>
    <xf numFmtId="3" fontId="2" fillId="0" borderId="15" xfId="3" applyNumberFormat="1" applyFont="1" applyFill="1" applyBorder="1" applyProtection="1"/>
    <xf numFmtId="3" fontId="2" fillId="0" borderId="0" xfId="3" applyNumberFormat="1" applyFont="1" applyFill="1" applyBorder="1" applyProtection="1"/>
    <xf numFmtId="3" fontId="3" fillId="0" borderId="16" xfId="3" applyNumberFormat="1" applyFont="1" applyFill="1" applyBorder="1" applyProtection="1"/>
    <xf numFmtId="3" fontId="3" fillId="0" borderId="0" xfId="3" applyNumberFormat="1" applyFont="1" applyFill="1" applyBorder="1" applyProtection="1"/>
    <xf numFmtId="0" fontId="2" fillId="0" borderId="21" xfId="3" applyFont="1" applyBorder="1" applyAlignment="1" applyProtection="1">
      <alignment horizontal="left"/>
    </xf>
    <xf numFmtId="3" fontId="2" fillId="0" borderId="11" xfId="3" applyNumberFormat="1" applyFont="1" applyFill="1" applyBorder="1" applyProtection="1"/>
    <xf numFmtId="3" fontId="2" fillId="0" borderId="12" xfId="3" applyNumberFormat="1" applyFont="1" applyFill="1" applyBorder="1" applyProtection="1"/>
    <xf numFmtId="3" fontId="3" fillId="0" borderId="13" xfId="3" applyNumberFormat="1" applyFont="1" applyFill="1" applyBorder="1" applyProtection="1"/>
    <xf numFmtId="3" fontId="3" fillId="0" borderId="20" xfId="3" applyNumberFormat="1" applyFont="1" applyFill="1" applyBorder="1" applyProtection="1"/>
    <xf numFmtId="165" fontId="2" fillId="0" borderId="15" xfId="3" applyNumberFormat="1" applyFont="1" applyFill="1" applyBorder="1" applyProtection="1"/>
    <xf numFmtId="165" fontId="2" fillId="0" borderId="0" xfId="3" applyNumberFormat="1" applyFont="1" applyFill="1" applyBorder="1" applyProtection="1"/>
    <xf numFmtId="165" fontId="3" fillId="0" borderId="16" xfId="3" applyNumberFormat="1" applyFont="1" applyFill="1" applyBorder="1" applyProtection="1"/>
    <xf numFmtId="165" fontId="3" fillId="0" borderId="13" xfId="3" applyNumberFormat="1" applyFont="1" applyFill="1" applyBorder="1" applyProtection="1"/>
    <xf numFmtId="0" fontId="2" fillId="0" borderId="14" xfId="3" applyFont="1" applyBorder="1" applyAlignment="1" applyProtection="1">
      <alignment horizontal="left"/>
    </xf>
    <xf numFmtId="165" fontId="2" fillId="0" borderId="18" xfId="3" applyNumberFormat="1" applyFont="1" applyFill="1" applyBorder="1" applyProtection="1"/>
    <xf numFmtId="165" fontId="2" fillId="0" borderId="19" xfId="3" applyNumberFormat="1" applyFont="1" applyFill="1" applyBorder="1" applyProtection="1"/>
    <xf numFmtId="165" fontId="2" fillId="0" borderId="11" xfId="3" applyNumberFormat="1" applyFont="1" applyFill="1" applyBorder="1" applyProtection="1"/>
    <xf numFmtId="165" fontId="2" fillId="0" borderId="12" xfId="3" applyNumberFormat="1" applyFont="1" applyFill="1" applyBorder="1" applyProtection="1"/>
    <xf numFmtId="165" fontId="3" fillId="0" borderId="20" xfId="3" applyNumberFormat="1" applyFont="1" applyFill="1" applyBorder="1" applyProtection="1"/>
    <xf numFmtId="165" fontId="2" fillId="4" borderId="0" xfId="3" applyNumberFormat="1" applyFont="1" applyFill="1" applyBorder="1" applyProtection="1"/>
    <xf numFmtId="165" fontId="2" fillId="4" borderId="15" xfId="3" applyNumberFormat="1" applyFont="1" applyFill="1" applyBorder="1" applyProtection="1"/>
    <xf numFmtId="3" fontId="3" fillId="0" borderId="0" xfId="3" applyNumberFormat="1" applyFont="1" applyFill="1" applyProtection="1"/>
    <xf numFmtId="0" fontId="2" fillId="0" borderId="22" xfId="3" applyFont="1" applyBorder="1" applyAlignment="1" applyProtection="1">
      <alignment horizontal="left"/>
    </xf>
    <xf numFmtId="165" fontId="2" fillId="0" borderId="3" xfId="3" applyNumberFormat="1" applyFont="1" applyFill="1" applyBorder="1" applyProtection="1"/>
    <xf numFmtId="165" fontId="2" fillId="0" borderId="23" xfId="3" applyNumberFormat="1" applyFont="1" applyFill="1" applyBorder="1" applyProtection="1"/>
    <xf numFmtId="165" fontId="3" fillId="0" borderId="24" xfId="3" applyNumberFormat="1" applyFont="1" applyFill="1" applyBorder="1" applyProtection="1"/>
    <xf numFmtId="0" fontId="3" fillId="0" borderId="25" xfId="3" applyFont="1" applyBorder="1" applyAlignment="1" applyProtection="1">
      <alignment horizontal="left"/>
    </xf>
    <xf numFmtId="0" fontId="3" fillId="0" borderId="0" xfId="3" applyFont="1" applyBorder="1" applyAlignment="1" applyProtection="1">
      <alignment horizontal="center"/>
    </xf>
    <xf numFmtId="0" fontId="3" fillId="0" borderId="26" xfId="3" applyFont="1" applyBorder="1" applyProtection="1"/>
    <xf numFmtId="0" fontId="4" fillId="0" borderId="27" xfId="3" applyFont="1" applyBorder="1" applyAlignment="1" applyProtection="1">
      <alignment horizontal="left"/>
    </xf>
    <xf numFmtId="0" fontId="4" fillId="0" borderId="28" xfId="3" applyFont="1" applyBorder="1" applyProtection="1"/>
    <xf numFmtId="0" fontId="3" fillId="0" borderId="28" xfId="3" applyFont="1" applyBorder="1" applyProtection="1"/>
    <xf numFmtId="3" fontId="3" fillId="0" borderId="28" xfId="3" applyNumberFormat="1" applyFont="1" applyBorder="1" applyProtection="1"/>
    <xf numFmtId="0" fontId="3" fillId="0" borderId="1" xfId="3" applyFont="1" applyBorder="1" applyProtection="1"/>
    <xf numFmtId="170" fontId="8" fillId="0" borderId="0" xfId="5" applyNumberFormat="1" applyFont="1" applyBorder="1" applyAlignment="1" applyProtection="1">
      <alignment vertical="center" wrapText="1"/>
      <protection hidden="1"/>
    </xf>
    <xf numFmtId="0" fontId="8" fillId="0" borderId="0" xfId="5" applyFont="1" applyFill="1" applyBorder="1" applyAlignment="1" applyProtection="1">
      <alignment vertical="center" wrapText="1"/>
      <protection hidden="1"/>
    </xf>
    <xf numFmtId="170" fontId="8" fillId="0" borderId="0" xfId="5" applyNumberFormat="1" applyFont="1" applyFill="1" applyBorder="1" applyAlignment="1" applyProtection="1">
      <alignment vertical="center" wrapText="1"/>
      <protection hidden="1"/>
    </xf>
    <xf numFmtId="0" fontId="10" fillId="11" borderId="5" xfId="5" applyFont="1" applyFill="1" applyBorder="1" applyAlignment="1" applyProtection="1">
      <alignment vertical="center" wrapText="1"/>
      <protection hidden="1"/>
    </xf>
    <xf numFmtId="170" fontId="10" fillId="11" borderId="5" xfId="6" applyNumberFormat="1" applyFont="1" applyFill="1" applyBorder="1" applyAlignment="1" applyProtection="1">
      <alignment vertical="center" wrapText="1"/>
      <protection hidden="1"/>
    </xf>
    <xf numFmtId="169" fontId="8" fillId="6" borderId="0" xfId="6" applyFont="1" applyFill="1" applyBorder="1" applyAlignment="1" applyProtection="1">
      <alignment vertical="center" wrapText="1"/>
      <protection hidden="1"/>
    </xf>
    <xf numFmtId="0" fontId="8" fillId="6" borderId="0" xfId="5" applyFont="1" applyFill="1" applyBorder="1" applyAlignment="1" applyProtection="1">
      <alignment vertical="center" wrapText="1"/>
      <protection hidden="1"/>
    </xf>
    <xf numFmtId="0" fontId="8" fillId="6" borderId="0" xfId="5" applyFont="1" applyFill="1" applyBorder="1" applyProtection="1">
      <protection hidden="1"/>
    </xf>
    <xf numFmtId="49" fontId="8" fillId="6" borderId="0" xfId="5" applyNumberFormat="1" applyFont="1" applyFill="1" applyBorder="1" applyAlignment="1" applyProtection="1">
      <alignment vertical="center" wrapText="1"/>
      <protection hidden="1"/>
    </xf>
    <xf numFmtId="164" fontId="8" fillId="6" borderId="0" xfId="1" applyNumberFormat="1" applyFont="1" applyFill="1" applyBorder="1" applyAlignment="1" applyProtection="1">
      <alignment vertical="center" wrapText="1"/>
      <protection hidden="1"/>
    </xf>
    <xf numFmtId="0" fontId="8" fillId="6" borderId="38" xfId="5" applyFont="1" applyFill="1" applyBorder="1" applyAlignment="1" applyProtection="1">
      <alignment vertical="center" wrapText="1"/>
      <protection hidden="1"/>
    </xf>
    <xf numFmtId="169" fontId="8" fillId="6" borderId="39" xfId="6" applyFont="1" applyFill="1" applyBorder="1" applyAlignment="1" applyProtection="1">
      <alignment vertical="center" wrapText="1"/>
      <protection hidden="1"/>
    </xf>
    <xf numFmtId="49" fontId="8" fillId="6" borderId="39" xfId="1" applyNumberFormat="1" applyFont="1" applyFill="1" applyBorder="1" applyAlignment="1" applyProtection="1">
      <alignment vertical="center" wrapText="1"/>
      <protection hidden="1"/>
    </xf>
    <xf numFmtId="164" fontId="8" fillId="6" borderId="39" xfId="1" applyNumberFormat="1" applyFont="1" applyFill="1" applyBorder="1" applyAlignment="1" applyProtection="1">
      <alignment vertical="center" wrapText="1"/>
      <protection hidden="1"/>
    </xf>
    <xf numFmtId="170" fontId="8" fillId="0" borderId="41" xfId="6" applyNumberFormat="1" applyFont="1" applyBorder="1" applyAlignment="1" applyProtection="1">
      <alignment vertical="center" wrapText="1"/>
      <protection hidden="1"/>
    </xf>
    <xf numFmtId="164" fontId="8" fillId="0" borderId="38" xfId="1" applyNumberFormat="1" applyFont="1" applyBorder="1" applyAlignment="1" applyProtection="1">
      <alignment vertical="center"/>
      <protection hidden="1"/>
    </xf>
    <xf numFmtId="0" fontId="8" fillId="0" borderId="38" xfId="5" applyFont="1" applyBorder="1" applyAlignment="1" applyProtection="1">
      <alignment vertical="center" wrapText="1"/>
      <protection hidden="1"/>
    </xf>
    <xf numFmtId="170" fontId="10" fillId="11" borderId="43" xfId="6" applyNumberFormat="1" applyFont="1" applyFill="1" applyBorder="1" applyAlignment="1" applyProtection="1">
      <alignment vertical="center" wrapText="1"/>
      <protection hidden="1"/>
    </xf>
    <xf numFmtId="0" fontId="10" fillId="0" borderId="36" xfId="5" applyFont="1" applyBorder="1" applyAlignment="1" applyProtection="1">
      <alignment vertical="center" wrapText="1"/>
      <protection hidden="1"/>
    </xf>
    <xf numFmtId="0" fontId="8" fillId="0" borderId="38" xfId="5" applyFont="1" applyBorder="1" applyProtection="1">
      <protection hidden="1"/>
    </xf>
    <xf numFmtId="0" fontId="8" fillId="0" borderId="38" xfId="5" applyFont="1" applyFill="1" applyBorder="1" applyAlignment="1" applyProtection="1">
      <alignment horizontal="left" vertical="center" wrapText="1" indent="6"/>
      <protection hidden="1"/>
    </xf>
    <xf numFmtId="0" fontId="8" fillId="0" borderId="39" xfId="5" applyFont="1" applyFill="1" applyBorder="1" applyAlignment="1" applyProtection="1">
      <alignment vertical="center" wrapText="1"/>
      <protection hidden="1"/>
    </xf>
    <xf numFmtId="0" fontId="8" fillId="0" borderId="38" xfId="5" applyFont="1" applyBorder="1" applyAlignment="1" applyProtection="1">
      <alignment horizontal="left" vertical="center" wrapText="1"/>
      <protection hidden="1"/>
    </xf>
    <xf numFmtId="164" fontId="8" fillId="0" borderId="15" xfId="1" applyNumberFormat="1" applyFont="1" applyBorder="1" applyAlignment="1" applyProtection="1">
      <alignment vertical="center" wrapText="1"/>
      <protection hidden="1"/>
    </xf>
    <xf numFmtId="172" fontId="8" fillId="0" borderId="50" xfId="5" applyNumberFormat="1" applyFont="1" applyBorder="1" applyAlignment="1" applyProtection="1">
      <alignment vertical="center" wrapText="1"/>
      <protection hidden="1"/>
    </xf>
    <xf numFmtId="0" fontId="8" fillId="0" borderId="7" xfId="5" applyFont="1" applyBorder="1" applyAlignment="1" applyProtection="1">
      <alignment vertical="center" wrapText="1"/>
      <protection hidden="1"/>
    </xf>
    <xf numFmtId="0" fontId="8" fillId="0" borderId="15" xfId="5" applyFont="1" applyBorder="1" applyAlignment="1" applyProtection="1">
      <alignment vertical="center" wrapText="1"/>
      <protection hidden="1"/>
    </xf>
    <xf numFmtId="167" fontId="8" fillId="0" borderId="15" xfId="2" applyNumberFormat="1" applyFont="1" applyBorder="1" applyAlignment="1" applyProtection="1">
      <alignment vertical="center" wrapText="1"/>
      <protection hidden="1"/>
    </xf>
    <xf numFmtId="0" fontId="8" fillId="0" borderId="50" xfId="5" applyFont="1" applyBorder="1" applyAlignment="1" applyProtection="1">
      <alignment vertical="center" wrapText="1"/>
      <protection hidden="1"/>
    </xf>
    <xf numFmtId="9" fontId="8" fillId="0" borderId="15" xfId="2" applyFont="1" applyBorder="1" applyAlignment="1" applyProtection="1">
      <alignment vertical="center" wrapText="1"/>
      <protection hidden="1"/>
    </xf>
    <xf numFmtId="170" fontId="8" fillId="0" borderId="49" xfId="6" applyNumberFormat="1" applyFont="1" applyBorder="1" applyAlignment="1" applyProtection="1">
      <alignment vertical="center" wrapText="1"/>
      <protection hidden="1"/>
    </xf>
    <xf numFmtId="0" fontId="12" fillId="0" borderId="38" xfId="5" applyFont="1" applyBorder="1" applyAlignment="1" applyProtection="1">
      <alignment vertical="center" wrapText="1"/>
      <protection hidden="1"/>
    </xf>
    <xf numFmtId="170" fontId="12" fillId="0" borderId="0" xfId="6" applyNumberFormat="1" applyFont="1" applyBorder="1" applyAlignment="1" applyProtection="1">
      <alignment vertical="center" wrapText="1"/>
      <protection hidden="1"/>
    </xf>
    <xf numFmtId="0" fontId="12" fillId="0" borderId="0" xfId="5" applyFont="1" applyBorder="1" applyAlignment="1" applyProtection="1">
      <alignment vertical="center" wrapText="1"/>
      <protection hidden="1"/>
    </xf>
    <xf numFmtId="167" fontId="12" fillId="0" borderId="15" xfId="2" applyNumberFormat="1" applyFont="1" applyBorder="1" applyAlignment="1" applyProtection="1">
      <alignment vertical="center" wrapText="1"/>
      <protection hidden="1"/>
    </xf>
    <xf numFmtId="170" fontId="12" fillId="0" borderId="48" xfId="6" applyNumberFormat="1" applyFont="1" applyBorder="1" applyAlignment="1" applyProtection="1">
      <alignment vertical="center" wrapText="1"/>
      <protection hidden="1"/>
    </xf>
    <xf numFmtId="0" fontId="12" fillId="0" borderId="38" xfId="5" applyFont="1" applyBorder="1" applyAlignment="1" applyProtection="1">
      <alignment vertical="center"/>
      <protection hidden="1"/>
    </xf>
    <xf numFmtId="0" fontId="12" fillId="0" borderId="15" xfId="5" applyFont="1" applyBorder="1" applyAlignment="1" applyProtection="1">
      <alignment vertical="center" wrapText="1"/>
      <protection hidden="1"/>
    </xf>
    <xf numFmtId="0" fontId="12" fillId="0" borderId="39" xfId="5" applyFont="1" applyBorder="1" applyProtection="1">
      <protection hidden="1"/>
    </xf>
    <xf numFmtId="170" fontId="8" fillId="0" borderId="0" xfId="6" applyNumberFormat="1" applyFont="1" applyBorder="1" applyAlignment="1" applyProtection="1">
      <alignment vertical="center" wrapText="1"/>
      <protection hidden="1"/>
    </xf>
    <xf numFmtId="164" fontId="8" fillId="0" borderId="0" xfId="1" applyNumberFormat="1" applyFont="1" applyBorder="1" applyAlignment="1" applyProtection="1">
      <alignment vertical="center"/>
      <protection hidden="1"/>
    </xf>
    <xf numFmtId="0" fontId="10" fillId="0" borderId="8" xfId="5" applyFont="1" applyBorder="1" applyAlignment="1" applyProtection="1">
      <alignment vertical="center" wrapText="1"/>
      <protection hidden="1"/>
    </xf>
    <xf numFmtId="0" fontId="8" fillId="0" borderId="0" xfId="5" applyFont="1" applyBorder="1" applyProtection="1">
      <protection hidden="1"/>
    </xf>
    <xf numFmtId="0" fontId="12" fillId="0" borderId="0" xfId="5" applyFont="1" applyBorder="1" applyAlignment="1" applyProtection="1">
      <alignment vertical="center"/>
      <protection hidden="1"/>
    </xf>
    <xf numFmtId="0" fontId="8" fillId="0" borderId="0" xfId="5" applyFont="1" applyFill="1" applyBorder="1" applyAlignment="1" applyProtection="1">
      <alignment horizontal="left" vertical="center" wrapText="1" indent="6"/>
      <protection hidden="1"/>
    </xf>
    <xf numFmtId="0" fontId="8" fillId="0" borderId="0" xfId="5" applyFont="1" applyBorder="1" applyAlignment="1" applyProtection="1">
      <alignment horizontal="left" vertical="center" wrapText="1"/>
      <protection hidden="1"/>
    </xf>
    <xf numFmtId="0" fontId="8" fillId="0" borderId="40" xfId="5" applyFont="1" applyBorder="1" applyAlignment="1" applyProtection="1">
      <alignment vertical="center" wrapText="1"/>
      <protection hidden="1"/>
    </xf>
    <xf numFmtId="0" fontId="8" fillId="0" borderId="28" xfId="5" applyFont="1" applyBorder="1" applyAlignment="1" applyProtection="1">
      <alignment vertical="center" wrapText="1"/>
      <protection hidden="1"/>
    </xf>
    <xf numFmtId="170" fontId="8" fillId="0" borderId="28" xfId="6" applyNumberFormat="1" applyFont="1" applyBorder="1" applyAlignment="1" applyProtection="1">
      <alignment vertical="center" wrapText="1"/>
      <protection hidden="1"/>
    </xf>
    <xf numFmtId="0" fontId="8" fillId="10" borderId="36" xfId="5" applyFont="1" applyFill="1" applyBorder="1" applyAlignment="1" applyProtection="1">
      <alignment horizontal="center" vertical="center" wrapText="1"/>
      <protection hidden="1"/>
    </xf>
    <xf numFmtId="172" fontId="8" fillId="10" borderId="7" xfId="5" applyNumberFormat="1" applyFont="1" applyFill="1" applyBorder="1" applyAlignment="1" applyProtection="1">
      <alignment horizontal="center" vertical="center" wrapText="1"/>
      <protection hidden="1"/>
    </xf>
    <xf numFmtId="0" fontId="14" fillId="6" borderId="38" xfId="5" applyFont="1" applyFill="1" applyBorder="1" applyProtection="1">
      <protection hidden="1"/>
    </xf>
    <xf numFmtId="0" fontId="14" fillId="6" borderId="0" xfId="5" applyFont="1" applyFill="1" applyBorder="1" applyProtection="1">
      <protection hidden="1"/>
    </xf>
    <xf numFmtId="10" fontId="14" fillId="6" borderId="0" xfId="5" applyNumberFormat="1" applyFont="1" applyFill="1" applyBorder="1" applyProtection="1">
      <protection hidden="1"/>
    </xf>
    <xf numFmtId="164" fontId="15" fillId="6" borderId="0" xfId="1" applyNumberFormat="1" applyFont="1" applyFill="1" applyBorder="1" applyProtection="1">
      <protection hidden="1"/>
    </xf>
    <xf numFmtId="0" fontId="14" fillId="6" borderId="39" xfId="5" applyFont="1" applyFill="1" applyBorder="1" applyProtection="1">
      <protection hidden="1"/>
    </xf>
    <xf numFmtId="0" fontId="14" fillId="6" borderId="51" xfId="5" applyFont="1" applyFill="1" applyBorder="1" applyProtection="1">
      <protection hidden="1"/>
    </xf>
    <xf numFmtId="0" fontId="14" fillId="6" borderId="52" xfId="5" applyFont="1" applyFill="1" applyBorder="1" applyProtection="1">
      <protection hidden="1"/>
    </xf>
    <xf numFmtId="170" fontId="15" fillId="6" borderId="52" xfId="5" applyNumberFormat="1" applyFont="1" applyFill="1" applyBorder="1" applyProtection="1">
      <protection hidden="1"/>
    </xf>
    <xf numFmtId="0" fontId="14" fillId="6" borderId="53" xfId="5" applyFont="1" applyFill="1" applyBorder="1" applyProtection="1">
      <protection hidden="1"/>
    </xf>
    <xf numFmtId="171" fontId="8" fillId="6" borderId="0" xfId="5" applyNumberFormat="1" applyFont="1" applyFill="1" applyBorder="1" applyAlignment="1" applyProtection="1">
      <alignment horizontal="left" vertical="center" wrapText="1"/>
      <protection hidden="1"/>
    </xf>
    <xf numFmtId="43" fontId="8" fillId="6" borderId="0" xfId="1" applyFont="1" applyFill="1" applyBorder="1" applyAlignment="1" applyProtection="1">
      <alignment vertical="center" wrapText="1"/>
      <protection hidden="1"/>
    </xf>
    <xf numFmtId="164" fontId="10" fillId="11" borderId="2" xfId="1" applyNumberFormat="1" applyFont="1" applyFill="1" applyBorder="1" applyAlignment="1" applyProtection="1">
      <alignment horizontal="center" vertical="center" wrapText="1"/>
      <protection hidden="1"/>
    </xf>
    <xf numFmtId="49" fontId="8" fillId="6" borderId="0" xfId="5" applyNumberFormat="1" applyFont="1" applyFill="1" applyBorder="1" applyAlignment="1" applyProtection="1">
      <alignment horizontal="left" vertical="center" wrapText="1"/>
      <protection hidden="1"/>
    </xf>
    <xf numFmtId="0" fontId="2" fillId="0" borderId="0" xfId="0" applyFont="1" applyProtection="1">
      <protection locked="0"/>
    </xf>
    <xf numFmtId="164" fontId="3" fillId="5" borderId="0" xfId="0" applyNumberFormat="1" applyFont="1" applyFill="1" applyProtection="1">
      <protection locked="0"/>
    </xf>
    <xf numFmtId="164" fontId="2" fillId="0" borderId="0" xfId="1" applyNumberFormat="1" applyFont="1" applyProtection="1">
      <protection locked="0"/>
    </xf>
    <xf numFmtId="0" fontId="2" fillId="0" borderId="0" xfId="0" applyFont="1" applyBorder="1" applyProtection="1">
      <protection locked="0"/>
    </xf>
    <xf numFmtId="0" fontId="3" fillId="5" borderId="3" xfId="0" applyFont="1" applyFill="1" applyBorder="1" applyAlignment="1" applyProtection="1">
      <alignment horizontal="center" vertical="center" wrapText="1"/>
      <protection locked="0"/>
    </xf>
    <xf numFmtId="164" fontId="3" fillId="5" borderId="3" xfId="1" applyNumberFormat="1" applyFont="1" applyFill="1" applyBorder="1" applyAlignment="1" applyProtection="1">
      <alignment horizontal="center" vertical="center" wrapText="1"/>
      <protection locked="0"/>
    </xf>
    <xf numFmtId="10" fontId="8" fillId="0" borderId="15" xfId="2" applyNumberFormat="1" applyFont="1" applyBorder="1" applyAlignment="1" applyProtection="1">
      <alignment vertical="center" wrapText="1"/>
      <protection hidden="1"/>
    </xf>
    <xf numFmtId="164" fontId="8" fillId="0" borderId="0" xfId="1" applyNumberFormat="1" applyFont="1" applyBorder="1" applyProtection="1">
      <protection hidden="1"/>
    </xf>
    <xf numFmtId="0" fontId="2" fillId="5" borderId="0" xfId="0" applyFont="1" applyFill="1" applyAlignment="1" applyProtection="1">
      <alignment horizontal="center"/>
    </xf>
    <xf numFmtId="174" fontId="2" fillId="5" borderId="0" xfId="0" applyNumberFormat="1" applyFont="1" applyFill="1" applyAlignment="1" applyProtection="1">
      <alignment horizontal="center"/>
    </xf>
    <xf numFmtId="0" fontId="2" fillId="0" borderId="35" xfId="0" applyFont="1" applyBorder="1" applyProtection="1"/>
    <xf numFmtId="164" fontId="2" fillId="0" borderId="35" xfId="1" applyNumberFormat="1" applyFont="1" applyFill="1" applyBorder="1" applyProtection="1"/>
    <xf numFmtId="164" fontId="2" fillId="0" borderId="54" xfId="1" applyNumberFormat="1" applyFont="1" applyBorder="1" applyProtection="1">
      <protection locked="0"/>
    </xf>
    <xf numFmtId="166" fontId="2" fillId="0" borderId="0" xfId="0" applyNumberFormat="1" applyFont="1" applyProtection="1">
      <protection locked="0"/>
    </xf>
    <xf numFmtId="166" fontId="2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Protection="1">
      <protection locked="0"/>
    </xf>
    <xf numFmtId="174" fontId="2" fillId="9" borderId="3" xfId="0" applyNumberFormat="1" applyFont="1" applyFill="1" applyBorder="1" applyAlignment="1" applyProtection="1">
      <alignment horizontal="left" vertical="center" wrapText="1"/>
      <protection locked="0"/>
    </xf>
    <xf numFmtId="173" fontId="2" fillId="0" borderId="0" xfId="0" applyNumberFormat="1" applyFont="1" applyProtection="1">
      <protection locked="0"/>
    </xf>
    <xf numFmtId="0" fontId="2" fillId="5" borderId="0" xfId="0" applyFont="1" applyFill="1" applyAlignment="1" applyProtection="1">
      <alignment horizontal="center"/>
      <protection locked="0"/>
    </xf>
    <xf numFmtId="166" fontId="2" fillId="5" borderId="0" xfId="0" applyNumberFormat="1" applyFont="1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9" borderId="35" xfId="0" applyFont="1" applyFill="1" applyBorder="1" applyProtection="1">
      <protection locked="0"/>
    </xf>
    <xf numFmtId="164" fontId="2" fillId="9" borderId="34" xfId="1" applyNumberFormat="1" applyFont="1" applyFill="1" applyBorder="1" applyProtection="1">
      <protection locked="0"/>
    </xf>
    <xf numFmtId="173" fontId="2" fillId="9" borderId="35" xfId="0" applyNumberFormat="1" applyFont="1" applyFill="1" applyBorder="1" applyProtection="1">
      <protection locked="0"/>
    </xf>
    <xf numFmtId="0" fontId="2" fillId="9" borderId="34" xfId="0" applyFont="1" applyFill="1" applyBorder="1" applyProtection="1">
      <protection locked="0"/>
    </xf>
    <xf numFmtId="166" fontId="2" fillId="9" borderId="34" xfId="0" applyNumberFormat="1" applyFont="1" applyFill="1" applyBorder="1" applyProtection="1">
      <protection locked="0"/>
    </xf>
    <xf numFmtId="0" fontId="2" fillId="9" borderId="55" xfId="0" applyFont="1" applyFill="1" applyBorder="1" applyProtection="1">
      <protection locked="0"/>
    </xf>
    <xf numFmtId="164" fontId="2" fillId="9" borderId="55" xfId="1" applyNumberFormat="1" applyFont="1" applyFill="1" applyBorder="1" applyProtection="1">
      <protection locked="0"/>
    </xf>
    <xf numFmtId="166" fontId="2" fillId="9" borderId="55" xfId="0" applyNumberFormat="1" applyFont="1" applyFill="1" applyBorder="1" applyProtection="1">
      <protection locked="0"/>
    </xf>
    <xf numFmtId="0" fontId="2" fillId="0" borderId="54" xfId="0" applyFont="1" applyBorder="1" applyProtection="1">
      <protection locked="0"/>
    </xf>
    <xf numFmtId="0" fontId="16" fillId="0" borderId="54" xfId="0" applyFont="1" applyBorder="1" applyProtection="1">
      <protection locked="0"/>
    </xf>
    <xf numFmtId="166" fontId="2" fillId="0" borderId="54" xfId="0" applyNumberFormat="1" applyFont="1" applyBorder="1" applyProtection="1">
      <protection locked="0"/>
    </xf>
    <xf numFmtId="164" fontId="2" fillId="0" borderId="0" xfId="0" applyNumberFormat="1" applyFont="1" applyProtection="1">
      <protection locked="0"/>
    </xf>
    <xf numFmtId="0" fontId="8" fillId="6" borderId="0" xfId="5" applyFont="1" applyFill="1" applyBorder="1" applyAlignment="1" applyProtection="1">
      <alignment horizontal="left" vertical="center" wrapText="1"/>
      <protection hidden="1"/>
    </xf>
    <xf numFmtId="170" fontId="8" fillId="6" borderId="0" xfId="6" applyNumberFormat="1" applyFont="1" applyFill="1" applyBorder="1" applyAlignment="1" applyProtection="1">
      <alignment vertical="center" wrapText="1"/>
      <protection hidden="1"/>
    </xf>
    <xf numFmtId="0" fontId="8" fillId="10" borderId="8" xfId="5" applyFont="1" applyFill="1" applyBorder="1" applyAlignment="1" applyProtection="1">
      <alignment horizontal="center" vertical="center" wrapText="1"/>
      <protection hidden="1"/>
    </xf>
    <xf numFmtId="0" fontId="8" fillId="0" borderId="0" xfId="5" applyFont="1" applyBorder="1" applyAlignment="1" applyProtection="1">
      <alignment vertical="center" wrapText="1"/>
      <protection hidden="1"/>
    </xf>
    <xf numFmtId="170" fontId="8" fillId="0" borderId="48" xfId="6" applyNumberFormat="1" applyFont="1" applyBorder="1" applyAlignment="1" applyProtection="1">
      <alignment vertical="center" wrapText="1"/>
      <protection hidden="1"/>
    </xf>
    <xf numFmtId="170" fontId="8" fillId="0" borderId="39" xfId="6" applyNumberFormat="1" applyFont="1" applyBorder="1" applyAlignment="1" applyProtection="1">
      <alignment vertical="center" wrapText="1"/>
      <protection hidden="1"/>
    </xf>
    <xf numFmtId="164" fontId="8" fillId="0" borderId="0" xfId="1" applyNumberFormat="1" applyFont="1" applyBorder="1" applyAlignment="1" applyProtection="1">
      <alignment vertical="center" wrapText="1"/>
      <protection hidden="1"/>
    </xf>
    <xf numFmtId="0" fontId="17" fillId="8" borderId="0" xfId="0" applyFont="1" applyFill="1" applyProtection="1">
      <protection locked="0"/>
    </xf>
    <xf numFmtId="43" fontId="17" fillId="8" borderId="0" xfId="1" applyFont="1" applyFill="1" applyProtection="1">
      <protection locked="0"/>
    </xf>
    <xf numFmtId="164" fontId="17" fillId="8" borderId="0" xfId="1" applyNumberFormat="1" applyFont="1" applyFill="1" applyProtection="1">
      <protection locked="0"/>
    </xf>
    <xf numFmtId="49" fontId="17" fillId="8" borderId="0" xfId="0" applyNumberFormat="1" applyFont="1" applyFill="1" applyProtection="1">
      <protection locked="0"/>
    </xf>
    <xf numFmtId="0" fontId="17" fillId="0" borderId="0" xfId="0" applyFont="1" applyFill="1" applyProtection="1">
      <protection locked="0"/>
    </xf>
    <xf numFmtId="43" fontId="17" fillId="0" borderId="0" xfId="1" applyFont="1" applyFill="1" applyProtection="1">
      <protection locked="0"/>
    </xf>
    <xf numFmtId="164" fontId="17" fillId="0" borderId="0" xfId="1" applyNumberFormat="1" applyFont="1" applyFill="1" applyProtection="1">
      <protection locked="0"/>
    </xf>
    <xf numFmtId="49" fontId="17" fillId="0" borderId="0" xfId="0" applyNumberFormat="1" applyFont="1" applyFill="1" applyProtection="1">
      <protection locked="0"/>
    </xf>
    <xf numFmtId="0" fontId="18" fillId="0" borderId="0" xfId="0" applyFont="1" applyFill="1" applyProtection="1">
      <protection locked="0"/>
    </xf>
    <xf numFmtId="43" fontId="19" fillId="0" borderId="0" xfId="1" applyFont="1" applyFill="1" applyProtection="1">
      <protection locked="0"/>
    </xf>
    <xf numFmtId="0" fontId="20" fillId="0" borderId="0" xfId="0" applyFont="1" applyFill="1" applyProtection="1">
      <protection locked="0"/>
    </xf>
    <xf numFmtId="164" fontId="17" fillId="0" borderId="0" xfId="0" applyNumberFormat="1" applyFont="1" applyFill="1" applyProtection="1">
      <protection locked="0"/>
    </xf>
    <xf numFmtId="176" fontId="17" fillId="0" borderId="0" xfId="1" applyNumberFormat="1" applyFont="1" applyFill="1" applyProtection="1">
      <protection locked="0"/>
    </xf>
    <xf numFmtId="0" fontId="17" fillId="0" borderId="28" xfId="0" applyFont="1" applyFill="1" applyBorder="1" applyProtection="1">
      <protection locked="0"/>
    </xf>
    <xf numFmtId="0" fontId="17" fillId="0" borderId="28" xfId="0" applyFont="1" applyFill="1" applyBorder="1" applyAlignment="1" applyProtection="1">
      <alignment horizontal="left" vertical="center"/>
      <protection locked="0"/>
    </xf>
    <xf numFmtId="0" fontId="17" fillId="0" borderId="28" xfId="0" applyFont="1" applyFill="1" applyBorder="1" applyAlignment="1" applyProtection="1">
      <alignment horizontal="left" vertical="center" wrapText="1"/>
      <protection locked="0"/>
    </xf>
    <xf numFmtId="166" fontId="17" fillId="9" borderId="3" xfId="0" applyNumberFormat="1" applyFont="1" applyFill="1" applyBorder="1" applyAlignment="1" applyProtection="1">
      <alignment horizontal="left" vertical="center" wrapText="1"/>
      <protection locked="0"/>
    </xf>
    <xf numFmtId="43" fontId="17" fillId="0" borderId="28" xfId="1" applyFont="1" applyFill="1" applyBorder="1" applyAlignment="1" applyProtection="1">
      <alignment horizontal="left" vertical="center" wrapText="1"/>
      <protection locked="0"/>
    </xf>
    <xf numFmtId="166" fontId="17" fillId="0" borderId="28" xfId="0" applyNumberFormat="1" applyFont="1" applyFill="1" applyBorder="1" applyAlignment="1" applyProtection="1">
      <alignment horizontal="left" vertical="center" wrapText="1"/>
      <protection hidden="1"/>
    </xf>
    <xf numFmtId="166" fontId="17" fillId="0" borderId="28" xfId="0" applyNumberFormat="1" applyFont="1" applyFill="1" applyBorder="1" applyAlignment="1" applyProtection="1">
      <alignment horizontal="left" vertical="center" wrapText="1"/>
      <protection locked="0"/>
    </xf>
    <xf numFmtId="164" fontId="17" fillId="0" borderId="28" xfId="1" applyNumberFormat="1" applyFont="1" applyFill="1" applyBorder="1" applyAlignment="1" applyProtection="1">
      <alignment horizontal="left" vertical="center" wrapText="1"/>
      <protection locked="0"/>
    </xf>
    <xf numFmtId="164" fontId="17" fillId="0" borderId="28" xfId="1" applyNumberFormat="1" applyFont="1" applyFill="1" applyBorder="1" applyAlignment="1" applyProtection="1">
      <alignment vertical="center" wrapText="1"/>
      <protection locked="0"/>
    </xf>
    <xf numFmtId="10" fontId="17" fillId="9" borderId="28" xfId="2" applyNumberFormat="1" applyFont="1" applyFill="1" applyBorder="1" applyAlignment="1" applyProtection="1">
      <alignment horizontal="left" vertical="center" wrapText="1"/>
      <protection locked="0"/>
    </xf>
    <xf numFmtId="10" fontId="17" fillId="0" borderId="28" xfId="2" applyNumberFormat="1" applyFont="1" applyFill="1" applyBorder="1" applyAlignment="1" applyProtection="1">
      <alignment horizontal="left" vertical="center" wrapText="1"/>
      <protection locked="0"/>
    </xf>
    <xf numFmtId="49" fontId="17" fillId="0" borderId="28" xfId="1" applyNumberFormat="1" applyFont="1" applyFill="1" applyBorder="1" applyAlignment="1" applyProtection="1">
      <alignment horizontal="left" vertical="center" wrapText="1"/>
      <protection locked="0"/>
    </xf>
    <xf numFmtId="0" fontId="17" fillId="0" borderId="28" xfId="0" applyFont="1" applyBorder="1" applyProtection="1">
      <protection locked="0"/>
    </xf>
    <xf numFmtId="0" fontId="21" fillId="8" borderId="0" xfId="0" applyFont="1" applyFill="1" applyProtection="1">
      <protection locked="0"/>
    </xf>
    <xf numFmtId="0" fontId="21" fillId="0" borderId="0" xfId="0" applyFont="1" applyProtection="1">
      <protection locked="0"/>
    </xf>
    <xf numFmtId="164" fontId="21" fillId="5" borderId="0" xfId="0" applyNumberFormat="1" applyFont="1" applyFill="1" applyProtection="1">
      <protection locked="0"/>
    </xf>
    <xf numFmtId="43" fontId="21" fillId="5" borderId="0" xfId="1" applyFont="1" applyFill="1" applyProtection="1">
      <protection locked="0"/>
    </xf>
    <xf numFmtId="164" fontId="21" fillId="5" borderId="0" xfId="1" applyNumberFormat="1" applyFont="1" applyFill="1" applyProtection="1">
      <protection locked="0"/>
    </xf>
    <xf numFmtId="164" fontId="21" fillId="5" borderId="32" xfId="0" applyNumberFormat="1" applyFont="1" applyFill="1" applyBorder="1" applyProtection="1">
      <protection locked="0"/>
    </xf>
    <xf numFmtId="164" fontId="21" fillId="5" borderId="0" xfId="0" applyNumberFormat="1" applyFont="1" applyFill="1" applyBorder="1" applyProtection="1">
      <protection locked="0"/>
    </xf>
    <xf numFmtId="49" fontId="21" fillId="5" borderId="0" xfId="0" applyNumberFormat="1" applyFont="1" applyFill="1" applyProtection="1">
      <protection locked="0"/>
    </xf>
    <xf numFmtId="0" fontId="17" fillId="0" borderId="0" xfId="0" applyFont="1" applyProtection="1">
      <protection locked="0"/>
    </xf>
    <xf numFmtId="43" fontId="17" fillId="0" borderId="0" xfId="1" applyFont="1" applyProtection="1">
      <protection locked="0"/>
    </xf>
    <xf numFmtId="164" fontId="17" fillId="0" borderId="0" xfId="1" applyNumberFormat="1" applyFont="1" applyProtection="1">
      <protection locked="0"/>
    </xf>
    <xf numFmtId="0" fontId="17" fillId="0" borderId="32" xfId="0" applyFont="1" applyBorder="1" applyProtection="1">
      <protection locked="0"/>
    </xf>
    <xf numFmtId="0" fontId="17" fillId="0" borderId="0" xfId="0" applyFont="1" applyBorder="1" applyProtection="1">
      <protection locked="0"/>
    </xf>
    <xf numFmtId="49" fontId="17" fillId="0" borderId="0" xfId="0" applyNumberFormat="1" applyFont="1" applyProtection="1">
      <protection locked="0"/>
    </xf>
    <xf numFmtId="0" fontId="21" fillId="8" borderId="0" xfId="0" applyFont="1" applyFill="1" applyAlignment="1" applyProtection="1">
      <alignment horizontal="center" vertical="center"/>
      <protection locked="0"/>
    </xf>
    <xf numFmtId="164" fontId="21" fillId="5" borderId="3" xfId="1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17" fillId="0" borderId="3" xfId="0" applyFont="1" applyBorder="1" applyProtection="1">
      <protection hidden="1"/>
    </xf>
    <xf numFmtId="0" fontId="17" fillId="9" borderId="3" xfId="0" applyFont="1" applyFill="1" applyBorder="1" applyAlignment="1" applyProtection="1">
      <alignment horizontal="left" vertical="center"/>
      <protection locked="0"/>
    </xf>
    <xf numFmtId="0" fontId="17" fillId="9" borderId="3" xfId="0" applyFont="1" applyFill="1" applyBorder="1" applyAlignment="1" applyProtection="1">
      <alignment horizontal="left" vertical="center" wrapText="1"/>
      <protection locked="0"/>
    </xf>
    <xf numFmtId="43" fontId="17" fillId="0" borderId="3" xfId="1" applyFont="1" applyBorder="1" applyAlignment="1" applyProtection="1">
      <alignment horizontal="left" vertical="center" wrapText="1"/>
      <protection hidden="1"/>
    </xf>
    <xf numFmtId="164" fontId="17" fillId="0" borderId="3" xfId="1" applyNumberFormat="1" applyFont="1" applyFill="1" applyBorder="1" applyAlignment="1" applyProtection="1">
      <alignment horizontal="left" vertical="center" wrapText="1"/>
      <protection hidden="1"/>
    </xf>
    <xf numFmtId="164" fontId="17" fillId="9" borderId="3" xfId="1" applyNumberFormat="1" applyFont="1" applyFill="1" applyBorder="1" applyAlignment="1" applyProtection="1">
      <alignment horizontal="left" vertical="center" wrapText="1"/>
      <protection locked="0"/>
    </xf>
    <xf numFmtId="164" fontId="17" fillId="0" borderId="3" xfId="1" applyNumberFormat="1" applyFont="1" applyBorder="1" applyAlignment="1" applyProtection="1">
      <alignment horizontal="left" vertical="center" wrapText="1"/>
      <protection hidden="1"/>
    </xf>
    <xf numFmtId="164" fontId="17" fillId="0" borderId="29" xfId="1" applyNumberFormat="1" applyFont="1" applyBorder="1" applyAlignment="1" applyProtection="1">
      <alignment horizontal="left" vertical="center" wrapText="1"/>
      <protection hidden="1"/>
    </xf>
    <xf numFmtId="164" fontId="17" fillId="0" borderId="33" xfId="1" applyNumberFormat="1" applyFont="1" applyBorder="1" applyAlignment="1" applyProtection="1">
      <alignment horizontal="left" vertical="center" wrapText="1"/>
      <protection hidden="1"/>
    </xf>
    <xf numFmtId="164" fontId="17" fillId="0" borderId="30" xfId="1" applyNumberFormat="1" applyFont="1" applyBorder="1" applyAlignment="1" applyProtection="1">
      <alignment horizontal="left" vertical="center" wrapText="1"/>
      <protection hidden="1"/>
    </xf>
    <xf numFmtId="164" fontId="17" fillId="12" borderId="3" xfId="1" applyNumberFormat="1" applyFont="1" applyFill="1" applyBorder="1" applyAlignment="1" applyProtection="1">
      <alignment horizontal="left" vertical="center" wrapText="1"/>
      <protection locked="0"/>
    </xf>
    <xf numFmtId="167" fontId="17" fillId="0" borderId="3" xfId="2" applyNumberFormat="1" applyFont="1" applyBorder="1" applyAlignment="1" applyProtection="1">
      <alignment horizontal="left" vertical="center" wrapText="1"/>
      <protection hidden="1"/>
    </xf>
    <xf numFmtId="0" fontId="8" fillId="0" borderId="0" xfId="5" applyFont="1" applyFill="1" applyBorder="1" applyProtection="1">
      <protection hidden="1"/>
    </xf>
    <xf numFmtId="0" fontId="13" fillId="0" borderId="0" xfId="5" applyFont="1" applyAlignment="1" applyProtection="1">
      <protection hidden="1"/>
    </xf>
    <xf numFmtId="0" fontId="8" fillId="0" borderId="0" xfId="5" applyFont="1" applyProtection="1">
      <protection hidden="1"/>
    </xf>
    <xf numFmtId="0" fontId="8" fillId="0" borderId="0" xfId="5" applyFont="1" applyFill="1" applyBorder="1" applyAlignment="1" applyProtection="1">
      <alignment horizontal="center"/>
      <protection hidden="1"/>
    </xf>
    <xf numFmtId="0" fontId="8" fillId="0" borderId="0" xfId="5" applyFont="1" applyAlignment="1" applyProtection="1">
      <alignment horizontal="center"/>
      <protection hidden="1"/>
    </xf>
    <xf numFmtId="172" fontId="8" fillId="0" borderId="0" xfId="1" applyNumberFormat="1" applyFont="1" applyFill="1" applyBorder="1" applyProtection="1">
      <protection hidden="1"/>
    </xf>
    <xf numFmtId="0" fontId="10" fillId="0" borderId="0" xfId="5" applyFont="1" applyFill="1" applyBorder="1" applyProtection="1">
      <protection hidden="1"/>
    </xf>
    <xf numFmtId="164" fontId="10" fillId="0" borderId="0" xfId="1" applyNumberFormat="1" applyFont="1" applyFill="1" applyBorder="1" applyProtection="1">
      <protection hidden="1"/>
    </xf>
    <xf numFmtId="0" fontId="10" fillId="0" borderId="0" xfId="5" applyFont="1" applyProtection="1">
      <protection hidden="1"/>
    </xf>
    <xf numFmtId="164" fontId="8" fillId="0" borderId="0" xfId="1" applyNumberFormat="1" applyFont="1" applyFill="1" applyBorder="1" applyProtection="1">
      <protection hidden="1"/>
    </xf>
    <xf numFmtId="175" fontId="8" fillId="0" borderId="0" xfId="5" applyNumberFormat="1" applyFont="1" applyProtection="1">
      <protection hidden="1"/>
    </xf>
    <xf numFmtId="43" fontId="8" fillId="0" borderId="0" xfId="5" applyNumberFormat="1" applyFont="1" applyProtection="1">
      <protection hidden="1"/>
    </xf>
    <xf numFmtId="0" fontId="12" fillId="0" borderId="0" xfId="5" applyFont="1" applyFill="1" applyBorder="1" applyProtection="1">
      <protection hidden="1"/>
    </xf>
    <xf numFmtId="0" fontId="12" fillId="0" borderId="0" xfId="5" applyFont="1" applyProtection="1">
      <protection hidden="1"/>
    </xf>
    <xf numFmtId="170" fontId="12" fillId="0" borderId="0" xfId="5" applyNumberFormat="1" applyFont="1" applyProtection="1">
      <protection hidden="1"/>
    </xf>
    <xf numFmtId="170" fontId="8" fillId="0" borderId="0" xfId="5" applyNumberFormat="1" applyFont="1" applyFill="1" applyBorder="1" applyProtection="1">
      <protection hidden="1"/>
    </xf>
    <xf numFmtId="170" fontId="8" fillId="0" borderId="0" xfId="5" applyNumberFormat="1" applyFont="1" applyProtection="1">
      <protection hidden="1"/>
    </xf>
    <xf numFmtId="170" fontId="8" fillId="0" borderId="0" xfId="5" applyNumberFormat="1" applyFont="1" applyFill="1" applyProtection="1">
      <protection hidden="1"/>
    </xf>
    <xf numFmtId="0" fontId="8" fillId="0" borderId="0" xfId="5" applyFont="1" applyFill="1" applyProtection="1">
      <protection hidden="1"/>
    </xf>
    <xf numFmtId="170" fontId="10" fillId="0" borderId="0" xfId="5" applyNumberFormat="1" applyFont="1" applyFill="1" applyBorder="1" applyProtection="1">
      <protection hidden="1"/>
    </xf>
    <xf numFmtId="170" fontId="10" fillId="0" borderId="0" xfId="5" applyNumberFormat="1" applyFont="1" applyProtection="1">
      <protection hidden="1"/>
    </xf>
    <xf numFmtId="164" fontId="8" fillId="0" borderId="0" xfId="5" applyNumberFormat="1" applyFont="1" applyProtection="1">
      <protection hidden="1"/>
    </xf>
    <xf numFmtId="0" fontId="14" fillId="0" borderId="0" xfId="5" applyFont="1" applyFill="1" applyBorder="1" applyProtection="1">
      <protection hidden="1"/>
    </xf>
    <xf numFmtId="164" fontId="14" fillId="0" borderId="0" xfId="5" applyNumberFormat="1" applyFont="1" applyProtection="1">
      <protection hidden="1"/>
    </xf>
    <xf numFmtId="0" fontId="14" fillId="0" borderId="0" xfId="5" applyFont="1" applyProtection="1">
      <protection hidden="1"/>
    </xf>
    <xf numFmtId="170" fontId="14" fillId="0" borderId="0" xfId="5" applyNumberFormat="1" applyFont="1" applyProtection="1">
      <protection hidden="1"/>
    </xf>
    <xf numFmtId="14" fontId="8" fillId="0" borderId="0" xfId="5" applyNumberFormat="1" applyFont="1" applyAlignment="1" applyProtection="1">
      <alignment horizontal="center"/>
      <protection hidden="1"/>
    </xf>
    <xf numFmtId="0" fontId="10" fillId="0" borderId="0" xfId="5" quotePrefix="1" applyFont="1" applyAlignment="1" applyProtection="1">
      <alignment horizontal="left"/>
      <protection hidden="1"/>
    </xf>
    <xf numFmtId="0" fontId="8" fillId="0" borderId="52" xfId="5" applyFont="1" applyFill="1" applyBorder="1" applyProtection="1">
      <protection hidden="1"/>
    </xf>
    <xf numFmtId="0" fontId="8" fillId="0" borderId="52" xfId="5" applyFont="1" applyBorder="1" applyProtection="1">
      <protection hidden="1"/>
    </xf>
    <xf numFmtId="167" fontId="5" fillId="5" borderId="11" xfId="2" applyNumberFormat="1" applyFont="1" applyFill="1" applyBorder="1" applyAlignment="1" applyProtection="1">
      <alignment horizontal="center" vertical="center" wrapText="1"/>
      <protection hidden="1"/>
    </xf>
    <xf numFmtId="164" fontId="21" fillId="9" borderId="31" xfId="1" applyNumberFormat="1" applyFont="1" applyFill="1" applyBorder="1" applyAlignment="1" applyProtection="1">
      <alignment horizontal="center" vertical="center" wrapText="1"/>
      <protection locked="0"/>
    </xf>
    <xf numFmtId="164" fontId="21" fillId="9" borderId="28" xfId="1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Alignment="1" applyProtection="1">
      <alignment horizontal="center"/>
      <protection locked="0"/>
    </xf>
    <xf numFmtId="164" fontId="17" fillId="9" borderId="29" xfId="1" applyNumberFormat="1" applyFont="1" applyFill="1" applyBorder="1" applyAlignment="1" applyProtection="1">
      <alignment horizontal="center" vertical="center" wrapText="1"/>
      <protection locked="0"/>
    </xf>
    <xf numFmtId="164" fontId="17" fillId="9" borderId="23" xfId="1" applyNumberFormat="1" applyFont="1" applyFill="1" applyBorder="1" applyAlignment="1" applyProtection="1">
      <alignment horizontal="center" vertical="center" wrapText="1"/>
      <protection locked="0"/>
    </xf>
    <xf numFmtId="164" fontId="17" fillId="9" borderId="30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8" fillId="6" borderId="0" xfId="5" applyFont="1" applyFill="1" applyBorder="1" applyAlignment="1" applyProtection="1">
      <alignment horizontal="left" vertical="center" wrapText="1"/>
      <protection hidden="1"/>
    </xf>
    <xf numFmtId="170" fontId="8" fillId="6" borderId="0" xfId="6" applyNumberFormat="1" applyFont="1" applyFill="1" applyBorder="1" applyAlignment="1" applyProtection="1">
      <alignment vertical="center" wrapText="1"/>
      <protection hidden="1"/>
    </xf>
    <xf numFmtId="170" fontId="8" fillId="6" borderId="39" xfId="6" applyNumberFormat="1" applyFont="1" applyFill="1" applyBorder="1" applyAlignment="1" applyProtection="1">
      <alignment vertical="center" wrapText="1"/>
      <protection hidden="1"/>
    </xf>
    <xf numFmtId="0" fontId="10" fillId="5" borderId="44" xfId="5" applyFont="1" applyFill="1" applyBorder="1" applyAlignment="1" applyProtection="1">
      <alignment horizontal="center" vertical="center" wrapText="1"/>
      <protection hidden="1"/>
    </xf>
    <xf numFmtId="0" fontId="10" fillId="5" borderId="45" xfId="5" applyFont="1" applyFill="1" applyBorder="1" applyAlignment="1" applyProtection="1">
      <alignment horizontal="center" vertical="center" wrapText="1"/>
      <protection hidden="1"/>
    </xf>
    <xf numFmtId="0" fontId="10" fillId="5" borderId="46" xfId="5" applyFont="1" applyFill="1" applyBorder="1" applyAlignment="1" applyProtection="1">
      <alignment horizontal="center" vertical="center" wrapText="1"/>
      <protection hidden="1"/>
    </xf>
    <xf numFmtId="0" fontId="8" fillId="6" borderId="0" xfId="5" applyFont="1" applyFill="1" applyBorder="1" applyAlignment="1" applyProtection="1">
      <alignment horizontal="center" vertical="center" wrapText="1"/>
      <protection hidden="1"/>
    </xf>
    <xf numFmtId="169" fontId="9" fillId="6" borderId="0" xfId="6" applyFont="1" applyFill="1" applyBorder="1" applyAlignment="1" applyProtection="1">
      <alignment horizontal="left" vertical="center" wrapText="1"/>
      <protection hidden="1"/>
    </xf>
    <xf numFmtId="169" fontId="9" fillId="6" borderId="39" xfId="6" applyFont="1" applyFill="1" applyBorder="1" applyAlignment="1" applyProtection="1">
      <alignment horizontal="left" vertical="center" wrapText="1"/>
      <protection hidden="1"/>
    </xf>
    <xf numFmtId="171" fontId="8" fillId="6" borderId="0" xfId="5" applyNumberFormat="1" applyFont="1" applyFill="1" applyBorder="1" applyAlignment="1" applyProtection="1">
      <alignment horizontal="center" vertical="center" wrapText="1"/>
      <protection hidden="1"/>
    </xf>
    <xf numFmtId="171" fontId="8" fillId="6" borderId="0" xfId="5" applyNumberFormat="1" applyFont="1" applyFill="1" applyBorder="1" applyAlignment="1" applyProtection="1">
      <alignment vertical="center" wrapText="1"/>
      <protection hidden="1"/>
    </xf>
    <xf numFmtId="171" fontId="8" fillId="6" borderId="39" xfId="5" applyNumberFormat="1" applyFont="1" applyFill="1" applyBorder="1" applyAlignment="1" applyProtection="1">
      <alignment vertical="center" wrapText="1"/>
      <protection hidden="1"/>
    </xf>
    <xf numFmtId="164" fontId="8" fillId="0" borderId="48" xfId="1" applyNumberFormat="1" applyFont="1" applyBorder="1" applyAlignment="1" applyProtection="1">
      <alignment vertical="center" wrapText="1"/>
      <protection hidden="1"/>
    </xf>
    <xf numFmtId="164" fontId="8" fillId="0" borderId="39" xfId="1" applyNumberFormat="1" applyFont="1" applyBorder="1" applyAlignment="1" applyProtection="1">
      <alignment vertical="center" wrapText="1"/>
      <protection hidden="1"/>
    </xf>
    <xf numFmtId="0" fontId="8" fillId="10" borderId="8" xfId="5" applyFont="1" applyFill="1" applyBorder="1" applyAlignment="1" applyProtection="1">
      <alignment horizontal="center" vertical="center" wrapText="1"/>
      <protection hidden="1"/>
    </xf>
    <xf numFmtId="172" fontId="8" fillId="10" borderId="47" xfId="5" applyNumberFormat="1" applyFont="1" applyFill="1" applyBorder="1" applyAlignment="1" applyProtection="1">
      <alignment horizontal="center" vertical="center" wrapText="1"/>
      <protection hidden="1"/>
    </xf>
    <xf numFmtId="172" fontId="8" fillId="10" borderId="37" xfId="5" applyNumberFormat="1" applyFont="1" applyFill="1" applyBorder="1" applyAlignment="1" applyProtection="1">
      <alignment horizontal="center" vertical="center" wrapText="1"/>
      <protection hidden="1"/>
    </xf>
    <xf numFmtId="0" fontId="11" fillId="0" borderId="52" xfId="5" applyFont="1" applyBorder="1" applyAlignment="1" applyProtection="1">
      <alignment horizontal="center"/>
      <protection hidden="1"/>
    </xf>
    <xf numFmtId="0" fontId="8" fillId="0" borderId="0" xfId="5" applyFont="1" applyBorder="1" applyAlignment="1" applyProtection="1">
      <alignment vertical="center" wrapText="1"/>
      <protection hidden="1"/>
    </xf>
    <xf numFmtId="172" fontId="8" fillId="0" borderId="49" xfId="1" applyNumberFormat="1" applyFont="1" applyBorder="1" applyAlignment="1" applyProtection="1">
      <alignment vertical="center" wrapText="1"/>
      <protection hidden="1"/>
    </xf>
    <xf numFmtId="172" fontId="8" fillId="0" borderId="41" xfId="1" applyNumberFormat="1" applyFont="1" applyBorder="1" applyAlignment="1" applyProtection="1">
      <alignment vertical="center" wrapText="1"/>
      <protection hidden="1"/>
    </xf>
    <xf numFmtId="0" fontId="8" fillId="0" borderId="8" xfId="5" applyFont="1" applyBorder="1" applyAlignment="1" applyProtection="1">
      <alignment vertical="center" wrapText="1"/>
      <protection hidden="1"/>
    </xf>
    <xf numFmtId="170" fontId="8" fillId="0" borderId="47" xfId="6" applyNumberFormat="1" applyFont="1" applyBorder="1" applyAlignment="1" applyProtection="1">
      <alignment vertical="center" wrapText="1"/>
      <protection hidden="1"/>
    </xf>
    <xf numFmtId="170" fontId="8" fillId="0" borderId="37" xfId="6" applyNumberFormat="1" applyFont="1" applyBorder="1" applyAlignment="1" applyProtection="1">
      <alignment vertical="center" wrapText="1"/>
      <protection hidden="1"/>
    </xf>
    <xf numFmtId="0" fontId="10" fillId="11" borderId="42" xfId="5" applyFont="1" applyFill="1" applyBorder="1" applyAlignment="1" applyProtection="1">
      <alignment horizontal="left" vertical="center" wrapText="1"/>
      <protection hidden="1"/>
    </xf>
    <xf numFmtId="0" fontId="10" fillId="11" borderId="5" xfId="5" applyFont="1" applyFill="1" applyBorder="1" applyAlignment="1" applyProtection="1">
      <alignment horizontal="left" vertical="center" wrapText="1"/>
      <protection hidden="1"/>
    </xf>
    <xf numFmtId="0" fontId="10" fillId="11" borderId="4" xfId="5" applyFont="1" applyFill="1" applyBorder="1" applyAlignment="1" applyProtection="1">
      <alignment horizontal="left" vertical="center" wrapText="1"/>
      <protection hidden="1"/>
    </xf>
    <xf numFmtId="170" fontId="8" fillId="0" borderId="48" xfId="6" applyNumberFormat="1" applyFont="1" applyBorder="1" applyAlignment="1" applyProtection="1">
      <alignment vertical="center" wrapText="1"/>
      <protection hidden="1"/>
    </xf>
    <xf numFmtId="170" fontId="8" fillId="0" borderId="39" xfId="6" applyNumberFormat="1" applyFont="1" applyBorder="1" applyAlignment="1" applyProtection="1">
      <alignment vertical="center" wrapText="1"/>
      <protection hidden="1"/>
    </xf>
    <xf numFmtId="164" fontId="8" fillId="0" borderId="0" xfId="1" applyNumberFormat="1" applyFont="1" applyBorder="1" applyAlignment="1" applyProtection="1">
      <alignment vertical="center" wrapText="1"/>
      <protection hidden="1"/>
    </xf>
    <xf numFmtId="0" fontId="10" fillId="0" borderId="0" xfId="5" applyFont="1" applyAlignment="1" applyProtection="1">
      <alignment horizontal="left"/>
      <protection hidden="1"/>
    </xf>
    <xf numFmtId="164" fontId="6" fillId="0" borderId="0" xfId="1" applyNumberFormat="1" applyFont="1" applyAlignment="1" applyProtection="1">
      <alignment horizontal="center"/>
      <protection hidden="1"/>
    </xf>
    <xf numFmtId="0" fontId="3" fillId="3" borderId="4" xfId="3" applyFont="1" applyFill="1" applyBorder="1" applyAlignment="1" applyProtection="1">
      <alignment horizontal="center"/>
    </xf>
    <xf numFmtId="0" fontId="3" fillId="3" borderId="5" xfId="3" applyFont="1" applyFill="1" applyBorder="1" applyAlignment="1" applyProtection="1">
      <alignment horizontal="center"/>
    </xf>
    <xf numFmtId="0" fontId="3" fillId="3" borderId="2" xfId="3" applyFont="1" applyFill="1" applyBorder="1" applyAlignment="1" applyProtection="1">
      <alignment horizontal="center"/>
    </xf>
    <xf numFmtId="0" fontId="17" fillId="0" borderId="30" xfId="0" applyFont="1" applyBorder="1" applyProtection="1">
      <protection hidden="1"/>
    </xf>
    <xf numFmtId="43" fontId="17" fillId="9" borderId="29" xfId="1" applyFont="1" applyFill="1" applyBorder="1" applyAlignment="1" applyProtection="1">
      <alignment horizontal="left" vertical="center" wrapText="1"/>
      <protection locked="0"/>
    </xf>
    <xf numFmtId="0" fontId="21" fillId="5" borderId="56" xfId="0" applyFont="1" applyFill="1" applyBorder="1" applyAlignment="1" applyProtection="1">
      <alignment horizontal="center" vertical="center" wrapText="1"/>
      <protection locked="0"/>
    </xf>
    <xf numFmtId="0" fontId="21" fillId="5" borderId="11" xfId="0" applyFont="1" applyFill="1" applyBorder="1" applyAlignment="1" applyProtection="1">
      <alignment horizontal="center" vertical="center" wrapText="1"/>
      <protection locked="0"/>
    </xf>
    <xf numFmtId="166" fontId="21" fillId="5" borderId="11" xfId="0" applyNumberFormat="1" applyFont="1" applyFill="1" applyBorder="1" applyAlignment="1" applyProtection="1">
      <alignment horizontal="center" vertical="center" wrapText="1"/>
      <protection locked="0"/>
    </xf>
    <xf numFmtId="43" fontId="21" fillId="5" borderId="11" xfId="1" applyFont="1" applyFill="1" applyBorder="1" applyAlignment="1" applyProtection="1">
      <alignment horizontal="center" vertical="center" wrapText="1"/>
      <protection locked="0"/>
    </xf>
    <xf numFmtId="164" fontId="21" fillId="5" borderId="11" xfId="1" applyNumberFormat="1" applyFont="1" applyFill="1" applyBorder="1" applyAlignment="1" applyProtection="1">
      <alignment horizontal="center" vertical="center" wrapText="1"/>
      <protection locked="0"/>
    </xf>
    <xf numFmtId="0" fontId="21" fillId="5" borderId="57" xfId="0" applyFont="1" applyFill="1" applyBorder="1" applyAlignment="1" applyProtection="1">
      <alignment horizontal="center" vertical="center" wrapText="1"/>
      <protection locked="0"/>
    </xf>
    <xf numFmtId="0" fontId="21" fillId="5" borderId="58" xfId="0" applyFont="1" applyFill="1" applyBorder="1" applyAlignment="1" applyProtection="1">
      <alignment horizontal="center" vertical="center" wrapText="1"/>
      <protection locked="0"/>
    </xf>
    <xf numFmtId="49" fontId="21" fillId="5" borderId="57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59" xfId="0" applyFont="1" applyBorder="1" applyProtection="1">
      <protection hidden="1"/>
    </xf>
    <xf numFmtId="0" fontId="17" fillId="0" borderId="18" xfId="0" applyFont="1" applyBorder="1" applyProtection="1">
      <protection hidden="1"/>
    </xf>
    <xf numFmtId="0" fontId="17" fillId="9" borderId="18" xfId="0" applyFont="1" applyFill="1" applyBorder="1" applyAlignment="1" applyProtection="1">
      <alignment horizontal="left" vertical="center"/>
      <protection locked="0"/>
    </xf>
    <xf numFmtId="0" fontId="17" fillId="9" borderId="18" xfId="0" applyFont="1" applyFill="1" applyBorder="1" applyAlignment="1" applyProtection="1">
      <alignment horizontal="left" vertical="center" wrapText="1"/>
      <protection locked="0"/>
    </xf>
    <xf numFmtId="166" fontId="17" fillId="9" borderId="18" xfId="0" applyNumberFormat="1" applyFont="1" applyFill="1" applyBorder="1" applyAlignment="1" applyProtection="1">
      <alignment horizontal="left" vertical="center" wrapText="1"/>
      <protection locked="0"/>
    </xf>
    <xf numFmtId="43" fontId="17" fillId="0" borderId="18" xfId="1" applyFont="1" applyBorder="1" applyAlignment="1" applyProtection="1">
      <alignment horizontal="left" vertical="center" wrapText="1"/>
      <protection hidden="1"/>
    </xf>
    <xf numFmtId="164" fontId="17" fillId="0" borderId="18" xfId="1" applyNumberFormat="1" applyFont="1" applyFill="1" applyBorder="1" applyAlignment="1" applyProtection="1">
      <alignment horizontal="left" vertical="center" wrapText="1"/>
      <protection hidden="1"/>
    </xf>
    <xf numFmtId="164" fontId="17" fillId="9" borderId="18" xfId="1" applyNumberFormat="1" applyFont="1" applyFill="1" applyBorder="1" applyAlignment="1" applyProtection="1">
      <alignment horizontal="left" vertical="center" wrapText="1"/>
      <protection locked="0"/>
    </xf>
    <xf numFmtId="164" fontId="17" fillId="0" borderId="18" xfId="1" applyNumberFormat="1" applyFont="1" applyBorder="1" applyAlignment="1" applyProtection="1">
      <alignment horizontal="left" vertical="center" wrapText="1"/>
      <protection hidden="1"/>
    </xf>
    <xf numFmtId="164" fontId="17" fillId="0" borderId="60" xfId="1" applyNumberFormat="1" applyFont="1" applyBorder="1" applyAlignment="1" applyProtection="1">
      <alignment horizontal="left" vertical="center" wrapText="1"/>
      <protection hidden="1"/>
    </xf>
    <xf numFmtId="164" fontId="17" fillId="0" borderId="61" xfId="1" applyNumberFormat="1" applyFont="1" applyBorder="1" applyAlignment="1" applyProtection="1">
      <alignment horizontal="left" vertical="center" wrapText="1"/>
      <protection hidden="1"/>
    </xf>
    <xf numFmtId="164" fontId="17" fillId="0" borderId="59" xfId="1" applyNumberFormat="1" applyFont="1" applyBorder="1" applyAlignment="1" applyProtection="1">
      <alignment horizontal="left" vertical="center" wrapText="1"/>
      <protection hidden="1"/>
    </xf>
    <xf numFmtId="164" fontId="17" fillId="12" borderId="18" xfId="1" applyNumberFormat="1" applyFont="1" applyFill="1" applyBorder="1" applyAlignment="1" applyProtection="1">
      <alignment horizontal="left" vertical="center" wrapText="1"/>
      <protection locked="0"/>
    </xf>
    <xf numFmtId="167" fontId="17" fillId="0" borderId="18" xfId="2" applyNumberFormat="1" applyFont="1" applyBorder="1" applyAlignment="1" applyProtection="1">
      <alignment horizontal="left" vertical="center" wrapText="1"/>
      <protection hidden="1"/>
    </xf>
    <xf numFmtId="43" fontId="17" fillId="9" borderId="60" xfId="1" applyFont="1" applyFill="1" applyBorder="1" applyAlignment="1" applyProtection="1">
      <alignment horizontal="left" vertical="center" wrapText="1"/>
      <protection locked="0"/>
    </xf>
    <xf numFmtId="0" fontId="10" fillId="4" borderId="0" xfId="5" applyFont="1" applyFill="1" applyBorder="1" applyAlignment="1" applyProtection="1">
      <alignment vertical="center" wrapText="1"/>
      <protection locked="0"/>
    </xf>
  </cellXfs>
  <cellStyles count="7">
    <cellStyle name="Milliers" xfId="1" builtinId="3"/>
    <cellStyle name="Milliers 2" xfId="4" xr:uid="{00000000-0005-0000-0000-000002000000}"/>
    <cellStyle name="Milliers 3" xfId="6" xr:uid="{00000000-0005-0000-0000-000003000000}"/>
    <cellStyle name="Normal" xfId="0" builtinId="0"/>
    <cellStyle name="Normal 2" xfId="5" xr:uid="{00000000-0005-0000-0000-000005000000}"/>
    <cellStyle name="Normal 3" xfId="3" xr:uid="{00000000-0005-0000-0000-000006000000}"/>
    <cellStyle name="Pourcentage" xfId="2" builtinId="5"/>
  </cellStyles>
  <dxfs count="65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_-* #,##0\ _€_-;\-* #,##0\ _€_-;_-* &quot;-&quot;??\ _€_-;_-@_-"/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7" tint="0.59999389629810485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7" tint="0.5999938962981048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_-* #,##0\ _€_-;\-* #,##0\ _€_-;_-* &quot;-&quot;??\ _€_-;_-@_-"/>
      <fill>
        <patternFill patternType="solid">
          <fgColor indexed="64"/>
          <bgColor theme="7" tint="0.5999938962981048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_-* #,##0\ _€_-;\-* #,##0\ _€_-;_-* &quot;-&quot;??\ _€_-;_-@_-"/>
      <fill>
        <patternFill patternType="solid">
          <fgColor indexed="64"/>
          <bgColor theme="7" tint="0.5999938962981048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_-* #,##0\ _€_-;\-* #,##0\ _€_-;_-* &quot;-&quot;??\ _€_-;_-@_-"/>
      <fill>
        <patternFill patternType="solid">
          <fgColor indexed="64"/>
          <bgColor theme="7" tint="0.5999938962981048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_-* #,##0\ _€_-;\-* #,##0\ _€_-;_-* &quot;-&quot;??\ _€_-;_-@_-"/>
      <fill>
        <patternFill patternType="solid">
          <fgColor indexed="64"/>
          <bgColor theme="7" tint="0.5999938962981048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_-* #,##0\ _€_-;\-* #,##0\ _€_-;_-* &quot;-&quot;??\ _€_-;_-@_-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_-* #,##0\ _€_-;\-* #,##0\ _€_-;_-* &quot;-&quot;??\ _€_-;_-@_-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_-* #,##0\ _€_-;\-* #,##0\ _€_-;_-* &quot;-&quot;??\ _€_-;_-@_-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_-* #,##0\ _€_-;\-* #,##0\ _€_-;_-* &quot;-&quot;??\ _€_-;_-@_-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_-* #,##0\ _€_-;\-* #,##0\ _€_-;_-* &quot;-&quot;??\ _€_-;_-@_-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_-* #,##0\ _€_-;\-* #,##0\ _€_-;_-* &quot;-&quot;??\ _€_-;_-@_-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_-* #,##0\ _€_-;\-* #,##0\ _€_-;_-* &quot;-&quot;??\ _€_-;_-@_-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_-* #,##0\ _€_-;\-* #,##0\ _€_-;_-* &quot;-&quot;??\ _€_-;_-@_-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_-* #,##0\ _€_-;\-* #,##0\ _€_-;_-* &quot;-&quot;??\ _€_-;_-@_-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_-* #,##0\ _€_-;\-* #,##0\ _€_-;_-* &quot;-&quot;??\ _€_-;_-@_-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_-* #,##0\ _€_-;\-* #,##0\ _€_-;_-* &quot;-&quot;??\ _€_-;_-@_-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7" formatCode="0.0%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_-* #,##0\ _€_-;\-* #,##0\ _€_-;_-* &quot;-&quot;??\ _€_-;_-@_-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_-* #,##0\ _€_-;\-* #,##0\ _€_-;_-* &quot;-&quot;??\ _€_-;_-@_-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_-* #,##0\ _€_-;\-* #,##0\ _€_-;_-* &quot;-&quot;??\ _€_-;_-@_-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_-* #,##0\ _€_-;\-* #,##0\ _€_-;_-* &quot;-&quot;??\ _€_-;_-@_-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_-* #,##0\ _€_-;\-* #,##0\ _€_-;_-* &quot;-&quot;??\ _€_-;_-@_-"/>
      <fill>
        <patternFill patternType="solid">
          <fgColor indexed="64"/>
          <bgColor theme="7" tint="0.5999938962981048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_-* #,##0\ _€_-;\-* #,##0\ _€_-;_-* &quot;-&quot;??\ _€_-;_-@_-"/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_-* #,##0\ _€_-;\-* #,##0\ _€_-;_-* &quot;-&quot;??\ _€_-;_-@_-"/>
      <fill>
        <patternFill patternType="solid">
          <fgColor indexed="64"/>
          <bgColor theme="5" tint="0.5999938962981048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_-* #,##0\ _€_-;\-* #,##0\ _€_-;_-* &quot;-&quot;??\ _€_-;_-@_-"/>
      <fill>
        <patternFill patternType="solid">
          <fgColor indexed="64"/>
          <bgColor theme="5" tint="0.5999938962981048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_-* #,##0\ _€_-;\-* #,##0\ _€_-;_-* &quot;-&quot;??\ _€_-;_-@_-"/>
      <fill>
        <patternFill patternType="solid">
          <fgColor indexed="64"/>
          <bgColor theme="7" tint="0.5999938962981048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_-* #,##0\ _€_-;\-* #,##0\ _€_-;_-* &quot;-&quot;??\ _€_-;_-@_-"/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_-* #,##0\ _€_-;\-* #,##0\ _€_-;_-* &quot;-&quot;??\ _€_-;_-@_-"/>
      <fill>
        <patternFill patternType="solid">
          <fgColor indexed="64"/>
          <bgColor theme="7" tint="0.5999938962981048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_-* #,##0\ _€_-;\-* #,##0\ _€_-;_-* &quot;-&quot;??\ _€_-;_-@_-"/>
      <fill>
        <patternFill patternType="solid">
          <fgColor indexed="64"/>
          <bgColor theme="7" tint="0.5999938962981048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_-* #,##0\ _€_-;\-* #,##0\ _€_-;_-* &quot;-&quot;??\ _€_-;_-@_-"/>
      <fill>
        <patternFill patternType="solid">
          <fgColor indexed="64"/>
          <bgColor theme="7" tint="0.5999938962981048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_-* #,##0\ _€_-;\-* #,##0\ _€_-;_-* &quot;-&quot;??\ _€_-;_-@_-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_-* #,##0\ _€_-;\-* #,##0\ _€_-;_-* &quot;-&quot;??\ _€_-;_-@_-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_-* #,##0\ _€_-;\-* #,##0\ _€_-;_-* &quot;-&quot;??\ _€_-;_-@_-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_-* #,##0\ _€_-;\-* #,##0\ _€_-;_-* &quot;-&quot;??\ _€_-;_-@_-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_-* #,##0\ _€_-;\-* #,##0\ _€_-;_-* &quot;-&quot;??\ _€_-;_-@_-"/>
      <alignment horizontal="left" vertical="center" textRotation="0" wrapText="1" indent="0" justifyLastLine="0" shrinkToFit="0" readingOrder="0"/>
      <border diagonalUp="0" diagonalDown="0">
        <left style="double">
          <color rgb="FF0070C0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_-* #,##0\ _€_-;\-* #,##0\ _€_-;_-* &quot;-&quot;??\ _€_-;_-@_-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_-* #,##0\ _€_-;\-* #,##0\ _€_-;_-* &quot;-&quot;??\ _€_-;_-@_-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_-* #,##0\ _€_-;\-* #,##0\ _€_-;_-* &quot;-&quot;??\ _€_-;_-@_-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_-* #,##0\ _€_-;\-* #,##0\ _€_-;_-* &quot;-&quot;??\ _€_-;_-@_-"/>
      <fill>
        <patternFill patternType="solid">
          <fgColor indexed="64"/>
          <bgColor theme="7" tint="0.5999938962981048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_-* #,##0\ _€_-;\-* #,##0\ _€_-;_-* &quot;-&quot;??\ _€_-;_-@_-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7" tint="0.5999938962981048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7" tint="0.5999938962981048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7" tint="0.5999938962981048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7" tint="0.5999938962981048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6" formatCode="[$-40C]dd\-mmm\-yy;@"/>
      <fill>
        <patternFill patternType="solid">
          <fgColor indexed="64"/>
          <bgColor theme="7" tint="0.5999938962981048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6" formatCode="[$-40C]dd\-mmm\-yy;@"/>
      <fill>
        <patternFill patternType="solid">
          <fgColor indexed="64"/>
          <bgColor theme="7" tint="0.5999938962981048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7" tint="0.5999938962981048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7" tint="0.5999938962981048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1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numFmt numFmtId="167" formatCode="0.0%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numFmt numFmtId="164" formatCode="_-* #,##0\ _€_-;\-* #,##0\ _€_-;_-* &quot;-&quot;??\ _€_-;_-@_-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protection locked="1" hidden="1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arrow"/>
        <family val="2"/>
        <scheme val="none"/>
      </font>
      <numFmt numFmtId="167" formatCode="0.0%"/>
      <fill>
        <patternFill patternType="solid">
          <fgColor indexed="64"/>
          <bgColor theme="4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504825</xdr:colOff>
      <xdr:row>0</xdr:row>
      <xdr:rowOff>0</xdr:rowOff>
    </xdr:from>
    <xdr:to>
      <xdr:col>16</xdr:col>
      <xdr:colOff>142875</xdr:colOff>
      <xdr:row>14</xdr:row>
      <xdr:rowOff>152400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FAA3506-6C02-4A99-9FA0-D018BBE1E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0"/>
          <a:ext cx="4210050" cy="2581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OURE\Desktop\SUN6\TAF\Mappings%20for%20UAT%20-%20BKF%20Updat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ic%20Externe\RFA\6.%20MS%20Niger\Master%20Payroll%20Niger%202016%206-VF-Juin%2016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SK/AKDN%20Mali/HR/Template%20Master%20Payroll%20File%20V1.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ISK/Budget/2017/BUDGMal17%20Final%20to%20Field-Working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MRPKFP01\Home\halman\DOCUMENTS\ADMINITRATIONS\Gestion%20du%20personnel\Salaires\Salaires%202014\05%202014.salair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mrpku1s1\Home\Salaires%202005\04%202005%20salai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mpscrapsheet"/>
      <sheetName val="Account Codes"/>
      <sheetName val="Ls_AgXLB_WorkbookFile"/>
      <sheetName val="Social Marketing Mappings"/>
      <sheetName val="Bank Accounts"/>
      <sheetName val="Creditors Workings"/>
      <sheetName val="Debtors Workings"/>
      <sheetName val="Employees Workings"/>
      <sheetName val="Maxisun Mappings"/>
      <sheetName val="Cost Centres"/>
      <sheetName val="Funder"/>
      <sheetName val="Ls_XLB_WorkbookFile"/>
      <sheetName val="Project"/>
      <sheetName val="DRL - Old"/>
      <sheetName val="DRL Updated"/>
      <sheetName val="DRL Download"/>
      <sheetName val="Tax"/>
      <sheetName val="Asset Codes"/>
      <sheetName val="Fixed Assets"/>
      <sheetName val="Asset Presets"/>
      <sheetName val="Asset Notes"/>
      <sheetName val="Currency Codes"/>
      <sheetName val="Journal Type"/>
      <sheetName val="Operators"/>
      <sheetName val="Operators Go Live"/>
    </sheetNames>
    <sheetDataSet>
      <sheetData sheetId="0">
        <row r="18">
          <cell r="B18" t="str">
            <v>&lt;ALL&gt;</v>
          </cell>
        </row>
        <row r="19">
          <cell r="B19" t="str">
            <v>&lt;ALL&gt;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épartition HS"/>
      <sheetName val="Calcul HS"/>
      <sheetName val="Note"/>
      <sheetName val="Etat Emp. "/>
      <sheetName val="Month"/>
      <sheetName val="Ind. Retraite"/>
      <sheetName val="RECONCILIATION"/>
      <sheetName val="Mai"/>
      <sheetName val="PW"/>
      <sheetName val="Prepare Jnl"/>
      <sheetName val="Journal Sal"/>
      <sheetName val="Account Codes"/>
      <sheetName val="Pivot Ctrl"/>
      <sheetName val="Aissata L. Wandama"/>
      <sheetName val="Aminata"/>
      <sheetName val="IUTS"/>
      <sheetName val="Ls_AgXLB_WorkbookFile"/>
      <sheetName val="tmpscrapsheet"/>
      <sheetName val="Ls_XLB_WorkbookFile"/>
      <sheetName val="Acc Empl"/>
      <sheetName val="Aboubacar Sidi"/>
      <sheetName val="Tiombiano"/>
      <sheetName val="Aminatou Mounk"/>
      <sheetName val="Rawa"/>
      <sheetName val="Gousmane"/>
      <sheetName val="Salou"/>
      <sheetName val="Ango"/>
      <sheetName val="Bello"/>
      <sheetName val="Batoma"/>
      <sheetName val="Safia"/>
      <sheetName val="Diori"/>
      <sheetName val="Ramatou"/>
      <sheetName val="Kadidjatou"/>
      <sheetName val="Aminatou Amadou"/>
      <sheetName val="Chekaraou"/>
      <sheetName val="Diakité"/>
      <sheetName val="Saibou"/>
      <sheetName val="Chaibou"/>
      <sheetName val="Bassitalo"/>
      <sheetName val="Nafissa"/>
      <sheetName val="Issoufou"/>
      <sheetName val="Moussa"/>
      <sheetName val="Atto"/>
      <sheetName val="Fatima"/>
      <sheetName val="Rajikou"/>
      <sheetName val="Alhassane"/>
      <sheetName val="Hassane "/>
      <sheetName val="Abdou"/>
      <sheetName val="Odet"/>
      <sheetName val="Mamoudou"/>
      <sheetName val="Issaka"/>
      <sheetName val="Ali"/>
      <sheetName val="Siddo"/>
      <sheetName val="Abdoulaye"/>
      <sheetName val="Rakia"/>
      <sheetName val="Tchari"/>
      <sheetName val="Rahana"/>
      <sheetName val="Tchiroma"/>
      <sheetName val="Omar"/>
      <sheetName val="Tchiouaké"/>
      <sheetName val="Touré"/>
      <sheetName val="Mariama"/>
      <sheetName val="Feuil1"/>
    </sheetNames>
    <sheetDataSet>
      <sheetData sheetId="0" refreshError="1"/>
      <sheetData sheetId="1" refreshError="1"/>
      <sheetData sheetId="2" refreshError="1"/>
      <sheetData sheetId="3">
        <row r="1">
          <cell r="A1">
            <v>42551</v>
          </cell>
        </row>
      </sheetData>
      <sheetData sheetId="4">
        <row r="1">
          <cell r="A1">
            <v>41305</v>
          </cell>
        </row>
        <row r="2">
          <cell r="A2">
            <v>41333</v>
          </cell>
        </row>
        <row r="3">
          <cell r="A3">
            <v>41364</v>
          </cell>
        </row>
        <row r="4">
          <cell r="A4">
            <v>41394</v>
          </cell>
        </row>
        <row r="5">
          <cell r="A5">
            <v>41425</v>
          </cell>
        </row>
        <row r="6">
          <cell r="A6">
            <v>41455</v>
          </cell>
        </row>
        <row r="7">
          <cell r="A7">
            <v>41486</v>
          </cell>
        </row>
        <row r="8">
          <cell r="A8">
            <v>41517</v>
          </cell>
        </row>
        <row r="9">
          <cell r="A9">
            <v>41547</v>
          </cell>
        </row>
        <row r="10">
          <cell r="A10">
            <v>41578</v>
          </cell>
        </row>
        <row r="11">
          <cell r="A11">
            <v>41608</v>
          </cell>
        </row>
        <row r="12">
          <cell r="A12">
            <v>41639</v>
          </cell>
        </row>
        <row r="13">
          <cell r="A13">
            <v>41670</v>
          </cell>
        </row>
        <row r="14">
          <cell r="A14">
            <v>41698</v>
          </cell>
        </row>
        <row r="15">
          <cell r="A15">
            <v>41729</v>
          </cell>
        </row>
        <row r="16">
          <cell r="A16">
            <v>41759</v>
          </cell>
        </row>
        <row r="17">
          <cell r="A17">
            <v>41790</v>
          </cell>
        </row>
        <row r="18">
          <cell r="A18">
            <v>41820</v>
          </cell>
        </row>
        <row r="19">
          <cell r="A19">
            <v>41851</v>
          </cell>
        </row>
        <row r="20">
          <cell r="A20">
            <v>41882</v>
          </cell>
        </row>
        <row r="21">
          <cell r="A21">
            <v>41912</v>
          </cell>
        </row>
        <row r="22">
          <cell r="A22">
            <v>41943</v>
          </cell>
        </row>
        <row r="23">
          <cell r="A23">
            <v>41973</v>
          </cell>
        </row>
        <row r="24">
          <cell r="A24">
            <v>42004</v>
          </cell>
        </row>
        <row r="25">
          <cell r="A25">
            <v>42035</v>
          </cell>
        </row>
        <row r="26">
          <cell r="A26">
            <v>42063</v>
          </cell>
        </row>
        <row r="27">
          <cell r="A27">
            <v>42094</v>
          </cell>
        </row>
        <row r="28">
          <cell r="A28">
            <v>42124</v>
          </cell>
        </row>
        <row r="29">
          <cell r="A29">
            <v>42155</v>
          </cell>
        </row>
        <row r="30">
          <cell r="A30">
            <v>42185</v>
          </cell>
        </row>
        <row r="31">
          <cell r="A31">
            <v>42216</v>
          </cell>
        </row>
        <row r="32">
          <cell r="A32">
            <v>42247</v>
          </cell>
        </row>
        <row r="33">
          <cell r="A33">
            <v>42277</v>
          </cell>
        </row>
        <row r="34">
          <cell r="A34">
            <v>42308</v>
          </cell>
        </row>
        <row r="35">
          <cell r="A35">
            <v>42338</v>
          </cell>
        </row>
        <row r="36">
          <cell r="A36">
            <v>42369</v>
          </cell>
        </row>
        <row r="37">
          <cell r="A37">
            <v>42400</v>
          </cell>
        </row>
        <row r="38">
          <cell r="A38">
            <v>42429</v>
          </cell>
        </row>
        <row r="39">
          <cell r="A39">
            <v>42460</v>
          </cell>
        </row>
        <row r="40">
          <cell r="A40">
            <v>42490</v>
          </cell>
        </row>
        <row r="41">
          <cell r="A41">
            <v>42521</v>
          </cell>
        </row>
        <row r="42">
          <cell r="A42">
            <v>42551</v>
          </cell>
        </row>
        <row r="43">
          <cell r="A43">
            <v>42582</v>
          </cell>
        </row>
        <row r="44">
          <cell r="A44">
            <v>42613</v>
          </cell>
        </row>
        <row r="45">
          <cell r="A45">
            <v>42643</v>
          </cell>
        </row>
        <row r="46">
          <cell r="A46">
            <v>42674</v>
          </cell>
        </row>
        <row r="47">
          <cell r="A47">
            <v>42704</v>
          </cell>
        </row>
        <row r="48">
          <cell r="A48">
            <v>42735</v>
          </cell>
        </row>
        <row r="49">
          <cell r="A49">
            <v>42766</v>
          </cell>
        </row>
        <row r="50">
          <cell r="A50">
            <v>42794</v>
          </cell>
        </row>
        <row r="51">
          <cell r="A51">
            <v>42825</v>
          </cell>
        </row>
        <row r="52">
          <cell r="A52">
            <v>42855</v>
          </cell>
        </row>
        <row r="53">
          <cell r="A53">
            <v>42886</v>
          </cell>
        </row>
        <row r="54">
          <cell r="A54">
            <v>42916</v>
          </cell>
        </row>
        <row r="55">
          <cell r="A55">
            <v>42947</v>
          </cell>
        </row>
        <row r="56">
          <cell r="A56">
            <v>42978</v>
          </cell>
        </row>
        <row r="57">
          <cell r="A57">
            <v>43008</v>
          </cell>
        </row>
        <row r="58">
          <cell r="A58">
            <v>43039</v>
          </cell>
        </row>
        <row r="59">
          <cell r="A59">
            <v>43069</v>
          </cell>
        </row>
        <row r="60">
          <cell r="A60">
            <v>43100</v>
          </cell>
        </row>
        <row r="61">
          <cell r="A61">
            <v>43131</v>
          </cell>
        </row>
        <row r="62">
          <cell r="A62">
            <v>43159</v>
          </cell>
        </row>
        <row r="63">
          <cell r="A63">
            <v>43190</v>
          </cell>
        </row>
        <row r="64">
          <cell r="A64">
            <v>43220</v>
          </cell>
        </row>
        <row r="65">
          <cell r="A65">
            <v>43251</v>
          </cell>
        </row>
        <row r="66">
          <cell r="A66">
            <v>43281</v>
          </cell>
        </row>
        <row r="67">
          <cell r="A67">
            <v>43312</v>
          </cell>
        </row>
        <row r="68">
          <cell r="A68">
            <v>43343</v>
          </cell>
        </row>
        <row r="69">
          <cell r="A69">
            <v>43373</v>
          </cell>
        </row>
        <row r="70">
          <cell r="A70">
            <v>43404</v>
          </cell>
        </row>
        <row r="71">
          <cell r="A71">
            <v>43434</v>
          </cell>
        </row>
        <row r="72">
          <cell r="A72">
            <v>43465</v>
          </cell>
        </row>
        <row r="73">
          <cell r="A73">
            <v>43496</v>
          </cell>
        </row>
        <row r="74">
          <cell r="A74">
            <v>43524</v>
          </cell>
        </row>
        <row r="75">
          <cell r="A75">
            <v>43555</v>
          </cell>
        </row>
        <row r="76">
          <cell r="A76">
            <v>43585</v>
          </cell>
        </row>
        <row r="77">
          <cell r="A77">
            <v>43616</v>
          </cell>
        </row>
        <row r="78">
          <cell r="A78">
            <v>43646</v>
          </cell>
        </row>
        <row r="79">
          <cell r="A79">
            <v>43677</v>
          </cell>
        </row>
        <row r="80">
          <cell r="A80">
            <v>43708</v>
          </cell>
        </row>
        <row r="81">
          <cell r="A81">
            <v>43738</v>
          </cell>
        </row>
        <row r="82">
          <cell r="A82">
            <v>43769</v>
          </cell>
        </row>
        <row r="83">
          <cell r="A83">
            <v>43799</v>
          </cell>
        </row>
        <row r="84">
          <cell r="A84">
            <v>43830</v>
          </cell>
        </row>
        <row r="85">
          <cell r="A85">
            <v>43861</v>
          </cell>
        </row>
        <row r="86">
          <cell r="A86">
            <v>43890</v>
          </cell>
        </row>
        <row r="87">
          <cell r="A87">
            <v>43921</v>
          </cell>
        </row>
        <row r="88">
          <cell r="A88">
            <v>43951</v>
          </cell>
        </row>
        <row r="89">
          <cell r="A89">
            <v>43982</v>
          </cell>
        </row>
        <row r="90">
          <cell r="A90">
            <v>44012</v>
          </cell>
        </row>
        <row r="91">
          <cell r="A91">
            <v>44043</v>
          </cell>
        </row>
        <row r="92">
          <cell r="A92">
            <v>44074</v>
          </cell>
        </row>
        <row r="93">
          <cell r="A93">
            <v>44104</v>
          </cell>
        </row>
        <row r="94">
          <cell r="A94">
            <v>44135</v>
          </cell>
        </row>
        <row r="95">
          <cell r="A95">
            <v>44165</v>
          </cell>
        </row>
        <row r="96">
          <cell r="A96">
            <v>44196</v>
          </cell>
        </row>
        <row r="97">
          <cell r="A97">
            <v>44227</v>
          </cell>
        </row>
        <row r="98">
          <cell r="A98">
            <v>44255</v>
          </cell>
        </row>
        <row r="99">
          <cell r="A99">
            <v>44286</v>
          </cell>
        </row>
        <row r="100">
          <cell r="A100">
            <v>44316</v>
          </cell>
        </row>
        <row r="101">
          <cell r="A101">
            <v>44347</v>
          </cell>
        </row>
        <row r="102">
          <cell r="A102">
            <v>44377</v>
          </cell>
        </row>
        <row r="103">
          <cell r="A103">
            <v>44408</v>
          </cell>
        </row>
        <row r="104">
          <cell r="A104">
            <v>44439</v>
          </cell>
        </row>
        <row r="105">
          <cell r="A105">
            <v>44469</v>
          </cell>
        </row>
        <row r="106">
          <cell r="A106">
            <v>44500</v>
          </cell>
        </row>
        <row r="107">
          <cell r="A107">
            <v>44530</v>
          </cell>
        </row>
        <row r="108">
          <cell r="A108">
            <v>44561</v>
          </cell>
        </row>
        <row r="109">
          <cell r="A109">
            <v>44592</v>
          </cell>
        </row>
        <row r="110">
          <cell r="A110">
            <v>44620</v>
          </cell>
        </row>
        <row r="111">
          <cell r="A111">
            <v>44651</v>
          </cell>
        </row>
        <row r="112">
          <cell r="A112">
            <v>44681</v>
          </cell>
        </row>
        <row r="113">
          <cell r="A113">
            <v>44712</v>
          </cell>
        </row>
        <row r="114">
          <cell r="A114">
            <v>44742</v>
          </cell>
        </row>
        <row r="115">
          <cell r="A115">
            <v>44773</v>
          </cell>
        </row>
        <row r="116">
          <cell r="A116">
            <v>44804</v>
          </cell>
        </row>
        <row r="117">
          <cell r="A117">
            <v>44834</v>
          </cell>
        </row>
        <row r="118">
          <cell r="A118">
            <v>44865</v>
          </cell>
        </row>
        <row r="119">
          <cell r="A119">
            <v>44895</v>
          </cell>
        </row>
        <row r="120">
          <cell r="A120">
            <v>44926</v>
          </cell>
        </row>
        <row r="121">
          <cell r="A121">
            <v>44957</v>
          </cell>
        </row>
        <row r="122">
          <cell r="A122">
            <v>44985</v>
          </cell>
        </row>
        <row r="123">
          <cell r="A123">
            <v>45016</v>
          </cell>
        </row>
        <row r="124">
          <cell r="A124">
            <v>45046</v>
          </cell>
        </row>
        <row r="125">
          <cell r="A125">
            <v>45077</v>
          </cell>
        </row>
        <row r="126">
          <cell r="A126">
            <v>45107</v>
          </cell>
        </row>
        <row r="127">
          <cell r="A127">
            <v>45138</v>
          </cell>
        </row>
        <row r="128">
          <cell r="A128">
            <v>45169</v>
          </cell>
        </row>
        <row r="129">
          <cell r="A129">
            <v>45199</v>
          </cell>
        </row>
        <row r="130">
          <cell r="A130">
            <v>45230</v>
          </cell>
        </row>
        <row r="131">
          <cell r="A131">
            <v>45260</v>
          </cell>
        </row>
        <row r="132">
          <cell r="A132">
            <v>45291</v>
          </cell>
        </row>
        <row r="133">
          <cell r="A133">
            <v>45322</v>
          </cell>
        </row>
        <row r="134">
          <cell r="A134">
            <v>45351</v>
          </cell>
        </row>
        <row r="135">
          <cell r="A135">
            <v>45382</v>
          </cell>
        </row>
        <row r="136">
          <cell r="A136">
            <v>45412</v>
          </cell>
        </row>
        <row r="137">
          <cell r="A137">
            <v>45443</v>
          </cell>
        </row>
        <row r="138">
          <cell r="A138">
            <v>45473</v>
          </cell>
        </row>
        <row r="139">
          <cell r="A139">
            <v>45504</v>
          </cell>
        </row>
        <row r="140">
          <cell r="A140">
            <v>45535</v>
          </cell>
        </row>
        <row r="141">
          <cell r="A141">
            <v>45565</v>
          </cell>
        </row>
        <row r="142">
          <cell r="A142">
            <v>45596</v>
          </cell>
        </row>
        <row r="143">
          <cell r="A143">
            <v>45626</v>
          </cell>
        </row>
        <row r="144">
          <cell r="A144">
            <v>45657</v>
          </cell>
        </row>
        <row r="145">
          <cell r="A145">
            <v>45688</v>
          </cell>
        </row>
        <row r="146">
          <cell r="A146">
            <v>45716</v>
          </cell>
        </row>
        <row r="147">
          <cell r="A147">
            <v>45747</v>
          </cell>
        </row>
        <row r="148">
          <cell r="A148">
            <v>45777</v>
          </cell>
        </row>
        <row r="149">
          <cell r="A149">
            <v>45808</v>
          </cell>
        </row>
        <row r="150">
          <cell r="A150">
            <v>45838</v>
          </cell>
        </row>
        <row r="151">
          <cell r="A151">
            <v>45869</v>
          </cell>
        </row>
        <row r="152">
          <cell r="A152">
            <v>45900</v>
          </cell>
        </row>
        <row r="153">
          <cell r="A153">
            <v>45930</v>
          </cell>
        </row>
        <row r="154">
          <cell r="A154">
            <v>45961</v>
          </cell>
        </row>
        <row r="155">
          <cell r="A155">
            <v>45991</v>
          </cell>
        </row>
        <row r="156">
          <cell r="A156">
            <v>46022</v>
          </cell>
        </row>
        <row r="157">
          <cell r="A157">
            <v>46053</v>
          </cell>
        </row>
        <row r="158">
          <cell r="A158">
            <v>46081</v>
          </cell>
        </row>
        <row r="159">
          <cell r="A159">
            <v>46112</v>
          </cell>
        </row>
        <row r="160">
          <cell r="A160">
            <v>46142</v>
          </cell>
        </row>
        <row r="161">
          <cell r="A161">
            <v>46173</v>
          </cell>
        </row>
        <row r="162">
          <cell r="A162">
            <v>46203</v>
          </cell>
        </row>
        <row r="163">
          <cell r="A163">
            <v>46234</v>
          </cell>
        </row>
        <row r="164">
          <cell r="A164">
            <v>46265</v>
          </cell>
        </row>
        <row r="165">
          <cell r="A165">
            <v>46295</v>
          </cell>
        </row>
        <row r="166">
          <cell r="A166">
            <v>46326</v>
          </cell>
        </row>
        <row r="167">
          <cell r="A167">
            <v>46356</v>
          </cell>
        </row>
        <row r="168">
          <cell r="A168">
            <v>46387</v>
          </cell>
        </row>
        <row r="169">
          <cell r="A169">
            <v>46418</v>
          </cell>
        </row>
        <row r="170">
          <cell r="A170">
            <v>46446</v>
          </cell>
        </row>
        <row r="171">
          <cell r="A171">
            <v>46477</v>
          </cell>
        </row>
        <row r="172">
          <cell r="A172">
            <v>46507</v>
          </cell>
        </row>
        <row r="173">
          <cell r="A173">
            <v>46538</v>
          </cell>
        </row>
        <row r="174">
          <cell r="A174">
            <v>46568</v>
          </cell>
        </row>
        <row r="175">
          <cell r="A175">
            <v>46599</v>
          </cell>
        </row>
        <row r="176">
          <cell r="A176">
            <v>46630</v>
          </cell>
        </row>
        <row r="177">
          <cell r="A177">
            <v>46660</v>
          </cell>
        </row>
        <row r="178">
          <cell r="A178">
            <v>46691</v>
          </cell>
        </row>
        <row r="179">
          <cell r="A179">
            <v>46721</v>
          </cell>
        </row>
        <row r="180">
          <cell r="A180">
            <v>46752</v>
          </cell>
        </row>
        <row r="181">
          <cell r="A181">
            <v>46783</v>
          </cell>
        </row>
        <row r="182">
          <cell r="A182">
            <v>46812</v>
          </cell>
        </row>
        <row r="183">
          <cell r="A183">
            <v>46843</v>
          </cell>
        </row>
        <row r="184">
          <cell r="A184">
            <v>46873</v>
          </cell>
        </row>
        <row r="185">
          <cell r="A185">
            <v>46904</v>
          </cell>
        </row>
        <row r="186">
          <cell r="A186">
            <v>46934</v>
          </cell>
        </row>
        <row r="187">
          <cell r="A187">
            <v>46965</v>
          </cell>
        </row>
        <row r="188">
          <cell r="A188">
            <v>46996</v>
          </cell>
        </row>
        <row r="189">
          <cell r="A189">
            <v>47026</v>
          </cell>
        </row>
        <row r="190">
          <cell r="A190">
            <v>47057</v>
          </cell>
        </row>
        <row r="191">
          <cell r="A191">
            <v>47087</v>
          </cell>
        </row>
        <row r="192">
          <cell r="A192">
            <v>47118</v>
          </cell>
        </row>
        <row r="193">
          <cell r="A193">
            <v>47149</v>
          </cell>
        </row>
        <row r="194">
          <cell r="A194">
            <v>47177</v>
          </cell>
        </row>
        <row r="195">
          <cell r="A195">
            <v>47208</v>
          </cell>
        </row>
        <row r="196">
          <cell r="A196">
            <v>47238</v>
          </cell>
        </row>
        <row r="197">
          <cell r="A197">
            <v>47269</v>
          </cell>
        </row>
        <row r="198">
          <cell r="A198">
            <v>47299</v>
          </cell>
        </row>
        <row r="199">
          <cell r="A199">
            <v>47330</v>
          </cell>
        </row>
        <row r="200">
          <cell r="A200">
            <v>47361</v>
          </cell>
        </row>
        <row r="201">
          <cell r="A201">
            <v>47391</v>
          </cell>
        </row>
        <row r="202">
          <cell r="A202">
            <v>47422</v>
          </cell>
        </row>
        <row r="203">
          <cell r="A203">
            <v>47452</v>
          </cell>
        </row>
        <row r="204">
          <cell r="A204">
            <v>47483</v>
          </cell>
        </row>
        <row r="205">
          <cell r="A205">
            <v>47514</v>
          </cell>
        </row>
        <row r="206">
          <cell r="A206">
            <v>47542</v>
          </cell>
        </row>
        <row r="207">
          <cell r="A207">
            <v>47573</v>
          </cell>
        </row>
        <row r="208">
          <cell r="A208">
            <v>47603</v>
          </cell>
        </row>
        <row r="209">
          <cell r="A209">
            <v>47634</v>
          </cell>
        </row>
        <row r="210">
          <cell r="A210">
            <v>47664</v>
          </cell>
        </row>
        <row r="211">
          <cell r="A211">
            <v>47695</v>
          </cell>
        </row>
        <row r="212">
          <cell r="A212">
            <v>47726</v>
          </cell>
        </row>
        <row r="213">
          <cell r="A213">
            <v>47756</v>
          </cell>
        </row>
        <row r="214">
          <cell r="A214">
            <v>47787</v>
          </cell>
        </row>
        <row r="215">
          <cell r="A215">
            <v>47817</v>
          </cell>
        </row>
        <row r="216">
          <cell r="A216">
            <v>47848</v>
          </cell>
        </row>
        <row r="217">
          <cell r="A217">
            <v>47879</v>
          </cell>
        </row>
        <row r="218">
          <cell r="A218">
            <v>47907</v>
          </cell>
        </row>
        <row r="219">
          <cell r="A219">
            <v>47938</v>
          </cell>
        </row>
        <row r="220">
          <cell r="A220">
            <v>47968</v>
          </cell>
        </row>
        <row r="221">
          <cell r="A221">
            <v>47999</v>
          </cell>
        </row>
        <row r="222">
          <cell r="A222">
            <v>48029</v>
          </cell>
        </row>
        <row r="223">
          <cell r="A223">
            <v>48060</v>
          </cell>
        </row>
        <row r="224">
          <cell r="A224">
            <v>48091</v>
          </cell>
        </row>
        <row r="225">
          <cell r="A225">
            <v>48121</v>
          </cell>
        </row>
        <row r="226">
          <cell r="A226">
            <v>48152</v>
          </cell>
        </row>
        <row r="227">
          <cell r="A227">
            <v>48182</v>
          </cell>
        </row>
        <row r="228">
          <cell r="A228">
            <v>48213</v>
          </cell>
        </row>
        <row r="229">
          <cell r="A229">
            <v>48244</v>
          </cell>
        </row>
        <row r="230">
          <cell r="A230">
            <v>48273</v>
          </cell>
        </row>
        <row r="231">
          <cell r="A231">
            <v>48304</v>
          </cell>
        </row>
        <row r="232">
          <cell r="A232">
            <v>48334</v>
          </cell>
        </row>
        <row r="233">
          <cell r="A233">
            <v>48365</v>
          </cell>
        </row>
        <row r="234">
          <cell r="A234">
            <v>48395</v>
          </cell>
        </row>
        <row r="235">
          <cell r="A235">
            <v>48426</v>
          </cell>
        </row>
        <row r="236">
          <cell r="A236">
            <v>48457</v>
          </cell>
        </row>
        <row r="237">
          <cell r="A237">
            <v>48487</v>
          </cell>
        </row>
        <row r="238">
          <cell r="A238">
            <v>48518</v>
          </cell>
        </row>
        <row r="239">
          <cell r="A239">
            <v>48548</v>
          </cell>
        </row>
        <row r="240">
          <cell r="A240">
            <v>48579</v>
          </cell>
        </row>
        <row r="241">
          <cell r="A241">
            <v>48610</v>
          </cell>
        </row>
        <row r="242">
          <cell r="A242">
            <v>48638</v>
          </cell>
        </row>
        <row r="243">
          <cell r="A243">
            <v>48669</v>
          </cell>
        </row>
        <row r="244">
          <cell r="A244">
            <v>48699</v>
          </cell>
        </row>
        <row r="245">
          <cell r="A245">
            <v>48730</v>
          </cell>
        </row>
        <row r="246">
          <cell r="A246">
            <v>48760</v>
          </cell>
        </row>
        <row r="247">
          <cell r="A247">
            <v>48791</v>
          </cell>
        </row>
        <row r="248">
          <cell r="A248">
            <v>48822</v>
          </cell>
        </row>
        <row r="249">
          <cell r="A249">
            <v>48852</v>
          </cell>
        </row>
        <row r="250">
          <cell r="A250">
            <v>48883</v>
          </cell>
        </row>
        <row r="251">
          <cell r="A251">
            <v>48913</v>
          </cell>
        </row>
        <row r="252">
          <cell r="A252">
            <v>48944</v>
          </cell>
        </row>
        <row r="253">
          <cell r="A253">
            <v>48975</v>
          </cell>
        </row>
        <row r="254">
          <cell r="A254">
            <v>49003</v>
          </cell>
        </row>
        <row r="255">
          <cell r="A255">
            <v>49034</v>
          </cell>
        </row>
        <row r="256">
          <cell r="A256">
            <v>49064</v>
          </cell>
        </row>
        <row r="257">
          <cell r="A257">
            <v>49095</v>
          </cell>
        </row>
        <row r="258">
          <cell r="A258">
            <v>49125</v>
          </cell>
        </row>
        <row r="259">
          <cell r="A259">
            <v>49156</v>
          </cell>
        </row>
        <row r="260">
          <cell r="A260">
            <v>49187</v>
          </cell>
        </row>
        <row r="261">
          <cell r="A261">
            <v>49217</v>
          </cell>
        </row>
        <row r="262">
          <cell r="A262">
            <v>49248</v>
          </cell>
        </row>
        <row r="263">
          <cell r="A263">
            <v>49278</v>
          </cell>
        </row>
        <row r="264">
          <cell r="A264">
            <v>49309</v>
          </cell>
        </row>
        <row r="265">
          <cell r="A265">
            <v>49340</v>
          </cell>
        </row>
        <row r="266">
          <cell r="A266">
            <v>49368</v>
          </cell>
        </row>
        <row r="267">
          <cell r="A267">
            <v>49399</v>
          </cell>
        </row>
        <row r="268">
          <cell r="A268">
            <v>49429</v>
          </cell>
        </row>
        <row r="269">
          <cell r="A269">
            <v>49460</v>
          </cell>
        </row>
        <row r="270">
          <cell r="A270">
            <v>49490</v>
          </cell>
        </row>
        <row r="271">
          <cell r="A271">
            <v>49521</v>
          </cell>
        </row>
        <row r="272">
          <cell r="A272">
            <v>49552</v>
          </cell>
        </row>
        <row r="273">
          <cell r="A273">
            <v>49582</v>
          </cell>
        </row>
        <row r="274">
          <cell r="A274">
            <v>49613</v>
          </cell>
        </row>
        <row r="275">
          <cell r="A275">
            <v>49643</v>
          </cell>
        </row>
        <row r="276">
          <cell r="A276">
            <v>49674</v>
          </cell>
        </row>
        <row r="277">
          <cell r="A277">
            <v>49705</v>
          </cell>
        </row>
        <row r="278">
          <cell r="A278">
            <v>49734</v>
          </cell>
        </row>
        <row r="279">
          <cell r="A279">
            <v>49765</v>
          </cell>
        </row>
        <row r="280">
          <cell r="A280">
            <v>49795</v>
          </cell>
        </row>
        <row r="281">
          <cell r="A281">
            <v>49826</v>
          </cell>
        </row>
        <row r="282">
          <cell r="A282">
            <v>49856</v>
          </cell>
        </row>
        <row r="283">
          <cell r="A283">
            <v>49887</v>
          </cell>
        </row>
        <row r="284">
          <cell r="A284">
            <v>49918</v>
          </cell>
        </row>
        <row r="285">
          <cell r="A285">
            <v>49948</v>
          </cell>
        </row>
        <row r="286">
          <cell r="A286">
            <v>49979</v>
          </cell>
        </row>
        <row r="287">
          <cell r="A287">
            <v>50009</v>
          </cell>
        </row>
        <row r="288">
          <cell r="A288">
            <v>50040</v>
          </cell>
        </row>
        <row r="289">
          <cell r="A289">
            <v>50071</v>
          </cell>
        </row>
        <row r="290">
          <cell r="A290">
            <v>50099</v>
          </cell>
        </row>
        <row r="291">
          <cell r="A291">
            <v>50130</v>
          </cell>
        </row>
        <row r="292">
          <cell r="A292">
            <v>50160</v>
          </cell>
        </row>
        <row r="293">
          <cell r="A293">
            <v>50191</v>
          </cell>
        </row>
        <row r="294">
          <cell r="A294">
            <v>50221</v>
          </cell>
        </row>
        <row r="295">
          <cell r="A295">
            <v>50252</v>
          </cell>
        </row>
        <row r="296">
          <cell r="A296">
            <v>50283</v>
          </cell>
        </row>
        <row r="297">
          <cell r="A297">
            <v>50313</v>
          </cell>
        </row>
        <row r="298">
          <cell r="A298">
            <v>50344</v>
          </cell>
        </row>
        <row r="299">
          <cell r="A299">
            <v>50374</v>
          </cell>
        </row>
        <row r="300">
          <cell r="A300">
            <v>50405</v>
          </cell>
        </row>
        <row r="301">
          <cell r="A301">
            <v>50436</v>
          </cell>
        </row>
        <row r="302">
          <cell r="A302">
            <v>50464</v>
          </cell>
        </row>
        <row r="303">
          <cell r="A303">
            <v>50495</v>
          </cell>
        </row>
        <row r="304">
          <cell r="A304">
            <v>50525</v>
          </cell>
        </row>
        <row r="305">
          <cell r="A305">
            <v>50556</v>
          </cell>
        </row>
        <row r="306">
          <cell r="A306">
            <v>50586</v>
          </cell>
        </row>
        <row r="307">
          <cell r="A307">
            <v>50617</v>
          </cell>
        </row>
        <row r="308">
          <cell r="A308">
            <v>50648</v>
          </cell>
        </row>
        <row r="309">
          <cell r="A309">
            <v>50678</v>
          </cell>
        </row>
        <row r="310">
          <cell r="A310">
            <v>50709</v>
          </cell>
        </row>
        <row r="311">
          <cell r="A311">
            <v>50739</v>
          </cell>
        </row>
        <row r="312">
          <cell r="A312">
            <v>50770</v>
          </cell>
        </row>
        <row r="313">
          <cell r="A313">
            <v>50801</v>
          </cell>
        </row>
        <row r="314">
          <cell r="A314">
            <v>50829</v>
          </cell>
        </row>
        <row r="315">
          <cell r="A315">
            <v>50860</v>
          </cell>
        </row>
        <row r="316">
          <cell r="A316">
            <v>50890</v>
          </cell>
        </row>
        <row r="317">
          <cell r="A317">
            <v>50921</v>
          </cell>
        </row>
        <row r="318">
          <cell r="A318">
            <v>50951</v>
          </cell>
        </row>
        <row r="319">
          <cell r="A319">
            <v>50982</v>
          </cell>
        </row>
        <row r="320">
          <cell r="A320">
            <v>51013</v>
          </cell>
        </row>
        <row r="321">
          <cell r="A321">
            <v>51043</v>
          </cell>
        </row>
        <row r="322">
          <cell r="A322">
            <v>51074</v>
          </cell>
        </row>
        <row r="323">
          <cell r="A323">
            <v>51104</v>
          </cell>
        </row>
        <row r="324">
          <cell r="A324">
            <v>51135</v>
          </cell>
        </row>
        <row r="325">
          <cell r="A325">
            <v>51166</v>
          </cell>
        </row>
        <row r="326">
          <cell r="A326">
            <v>51195</v>
          </cell>
        </row>
        <row r="327">
          <cell r="A327">
            <v>51226</v>
          </cell>
        </row>
        <row r="328">
          <cell r="A328">
            <v>51256</v>
          </cell>
        </row>
        <row r="329">
          <cell r="A329">
            <v>51287</v>
          </cell>
        </row>
        <row r="330">
          <cell r="A330">
            <v>51317</v>
          </cell>
        </row>
        <row r="331">
          <cell r="A331">
            <v>51348</v>
          </cell>
        </row>
        <row r="332">
          <cell r="A332">
            <v>51379</v>
          </cell>
        </row>
        <row r="333">
          <cell r="A333">
            <v>51409</v>
          </cell>
        </row>
        <row r="334">
          <cell r="A334">
            <v>51440</v>
          </cell>
        </row>
        <row r="335">
          <cell r="A335">
            <v>51470</v>
          </cell>
        </row>
        <row r="336">
          <cell r="A336">
            <v>51501</v>
          </cell>
        </row>
        <row r="337">
          <cell r="A337">
            <v>51532</v>
          </cell>
        </row>
        <row r="338">
          <cell r="A338">
            <v>51560</v>
          </cell>
        </row>
        <row r="339">
          <cell r="A339">
            <v>51591</v>
          </cell>
        </row>
        <row r="340">
          <cell r="A340">
            <v>51621</v>
          </cell>
        </row>
        <row r="341">
          <cell r="A341">
            <v>51652</v>
          </cell>
        </row>
        <row r="342">
          <cell r="A342">
            <v>51682</v>
          </cell>
        </row>
        <row r="343">
          <cell r="A343">
            <v>51713</v>
          </cell>
        </row>
        <row r="344">
          <cell r="A344">
            <v>51744</v>
          </cell>
        </row>
        <row r="345">
          <cell r="A345">
            <v>51774</v>
          </cell>
        </row>
        <row r="346">
          <cell r="A346">
            <v>51805</v>
          </cell>
        </row>
        <row r="347">
          <cell r="A347">
            <v>51835</v>
          </cell>
        </row>
        <row r="348">
          <cell r="A348">
            <v>51866</v>
          </cell>
        </row>
        <row r="349">
          <cell r="A349">
            <v>51897</v>
          </cell>
        </row>
        <row r="350">
          <cell r="A350">
            <v>51925</v>
          </cell>
        </row>
        <row r="351">
          <cell r="A351">
            <v>51956</v>
          </cell>
        </row>
        <row r="352">
          <cell r="A352">
            <v>51986</v>
          </cell>
        </row>
        <row r="353">
          <cell r="A353">
            <v>52017</v>
          </cell>
        </row>
        <row r="354">
          <cell r="A354">
            <v>52047</v>
          </cell>
        </row>
        <row r="355">
          <cell r="A355">
            <v>52078</v>
          </cell>
        </row>
        <row r="356">
          <cell r="A356">
            <v>52109</v>
          </cell>
        </row>
        <row r="357">
          <cell r="A357">
            <v>52139</v>
          </cell>
        </row>
        <row r="358">
          <cell r="A358">
            <v>52170</v>
          </cell>
        </row>
        <row r="359">
          <cell r="A359">
            <v>52200</v>
          </cell>
        </row>
        <row r="360">
          <cell r="A360">
            <v>52231</v>
          </cell>
        </row>
        <row r="361">
          <cell r="A361">
            <v>52262</v>
          </cell>
        </row>
        <row r="362">
          <cell r="A362">
            <v>52290</v>
          </cell>
        </row>
        <row r="363">
          <cell r="A363">
            <v>52321</v>
          </cell>
        </row>
        <row r="364">
          <cell r="A364">
            <v>52351</v>
          </cell>
        </row>
        <row r="365">
          <cell r="A365">
            <v>52382</v>
          </cell>
        </row>
        <row r="366">
          <cell r="A366">
            <v>52412</v>
          </cell>
        </row>
        <row r="367">
          <cell r="A367">
            <v>52443</v>
          </cell>
        </row>
        <row r="368">
          <cell r="A368">
            <v>52474</v>
          </cell>
        </row>
        <row r="369">
          <cell r="A369">
            <v>52504</v>
          </cell>
        </row>
        <row r="370">
          <cell r="A370">
            <v>52535</v>
          </cell>
        </row>
        <row r="371">
          <cell r="A371">
            <v>52565</v>
          </cell>
        </row>
        <row r="372">
          <cell r="A372">
            <v>52596</v>
          </cell>
        </row>
        <row r="373">
          <cell r="A373">
            <v>52627</v>
          </cell>
        </row>
        <row r="374">
          <cell r="A374">
            <v>52656</v>
          </cell>
        </row>
        <row r="375">
          <cell r="A375">
            <v>52687</v>
          </cell>
        </row>
        <row r="376">
          <cell r="A376">
            <v>52717</v>
          </cell>
        </row>
        <row r="377">
          <cell r="A377">
            <v>52748</v>
          </cell>
        </row>
        <row r="378">
          <cell r="A378">
            <v>52778</v>
          </cell>
        </row>
        <row r="379">
          <cell r="A379">
            <v>52809</v>
          </cell>
        </row>
        <row r="380">
          <cell r="A380">
            <v>52840</v>
          </cell>
        </row>
        <row r="381">
          <cell r="A381">
            <v>52870</v>
          </cell>
        </row>
        <row r="382">
          <cell r="A382">
            <v>52901</v>
          </cell>
        </row>
        <row r="383">
          <cell r="A383">
            <v>52931</v>
          </cell>
        </row>
        <row r="384">
          <cell r="A384">
            <v>52962</v>
          </cell>
        </row>
        <row r="385">
          <cell r="A385">
            <v>52993</v>
          </cell>
        </row>
        <row r="386">
          <cell r="A386">
            <v>53021</v>
          </cell>
        </row>
        <row r="387">
          <cell r="A387">
            <v>53052</v>
          </cell>
        </row>
        <row r="388">
          <cell r="A388">
            <v>53082</v>
          </cell>
        </row>
        <row r="389">
          <cell r="A389">
            <v>53113</v>
          </cell>
        </row>
        <row r="390">
          <cell r="A390">
            <v>53143</v>
          </cell>
        </row>
        <row r="391">
          <cell r="A391">
            <v>53174</v>
          </cell>
        </row>
        <row r="392">
          <cell r="A392">
            <v>53205</v>
          </cell>
        </row>
        <row r="393">
          <cell r="A393">
            <v>53235</v>
          </cell>
        </row>
        <row r="394">
          <cell r="A394">
            <v>53266</v>
          </cell>
        </row>
        <row r="395">
          <cell r="A395">
            <v>53296</v>
          </cell>
        </row>
        <row r="396">
          <cell r="A396">
            <v>53327</v>
          </cell>
        </row>
        <row r="397">
          <cell r="A397">
            <v>53358</v>
          </cell>
        </row>
        <row r="398">
          <cell r="A398">
            <v>53386</v>
          </cell>
        </row>
        <row r="399">
          <cell r="A399">
            <v>53417</v>
          </cell>
        </row>
        <row r="400">
          <cell r="A400">
            <v>53447</v>
          </cell>
        </row>
        <row r="401">
          <cell r="A401">
            <v>53478</v>
          </cell>
        </row>
        <row r="402">
          <cell r="A402">
            <v>53508</v>
          </cell>
        </row>
        <row r="403">
          <cell r="A403">
            <v>53539</v>
          </cell>
        </row>
        <row r="404">
          <cell r="A404">
            <v>53570</v>
          </cell>
        </row>
        <row r="405">
          <cell r="A405">
            <v>53600</v>
          </cell>
        </row>
        <row r="406">
          <cell r="A406">
            <v>53631</v>
          </cell>
        </row>
        <row r="407">
          <cell r="A407">
            <v>53661</v>
          </cell>
        </row>
        <row r="408">
          <cell r="A408">
            <v>53692</v>
          </cell>
        </row>
        <row r="409">
          <cell r="A409">
            <v>53723</v>
          </cell>
        </row>
        <row r="410">
          <cell r="A410">
            <v>53751</v>
          </cell>
        </row>
        <row r="411">
          <cell r="A411">
            <v>53782</v>
          </cell>
        </row>
        <row r="412">
          <cell r="A412">
            <v>53812</v>
          </cell>
        </row>
        <row r="413">
          <cell r="A413">
            <v>53843</v>
          </cell>
        </row>
        <row r="414">
          <cell r="A414">
            <v>53873</v>
          </cell>
        </row>
        <row r="415">
          <cell r="A415">
            <v>53904</v>
          </cell>
        </row>
        <row r="416">
          <cell r="A416">
            <v>53935</v>
          </cell>
        </row>
        <row r="417">
          <cell r="A417">
            <v>53965</v>
          </cell>
        </row>
        <row r="418">
          <cell r="A418">
            <v>53996</v>
          </cell>
        </row>
        <row r="419">
          <cell r="A419">
            <v>54026</v>
          </cell>
        </row>
        <row r="420">
          <cell r="A420">
            <v>54057</v>
          </cell>
        </row>
        <row r="421">
          <cell r="A421">
            <v>54088</v>
          </cell>
        </row>
        <row r="422">
          <cell r="A422">
            <v>54117</v>
          </cell>
        </row>
        <row r="423">
          <cell r="A423">
            <v>54148</v>
          </cell>
        </row>
        <row r="424">
          <cell r="A424">
            <v>54178</v>
          </cell>
        </row>
        <row r="425">
          <cell r="A425">
            <v>54209</v>
          </cell>
        </row>
        <row r="426">
          <cell r="A426">
            <v>54239</v>
          </cell>
        </row>
        <row r="427">
          <cell r="A427">
            <v>54270</v>
          </cell>
        </row>
        <row r="428">
          <cell r="A428">
            <v>54301</v>
          </cell>
        </row>
        <row r="429">
          <cell r="A429">
            <v>54331</v>
          </cell>
        </row>
        <row r="430">
          <cell r="A430">
            <v>54362</v>
          </cell>
        </row>
        <row r="431">
          <cell r="A431">
            <v>54392</v>
          </cell>
        </row>
        <row r="432">
          <cell r="A432">
            <v>54423</v>
          </cell>
        </row>
        <row r="433">
          <cell r="A433">
            <v>54454</v>
          </cell>
        </row>
        <row r="434">
          <cell r="A434">
            <v>54482</v>
          </cell>
        </row>
        <row r="435">
          <cell r="A435">
            <v>54513</v>
          </cell>
        </row>
        <row r="436">
          <cell r="A436">
            <v>54543</v>
          </cell>
        </row>
        <row r="437">
          <cell r="A437">
            <v>54574</v>
          </cell>
        </row>
        <row r="438">
          <cell r="A438">
            <v>54604</v>
          </cell>
        </row>
        <row r="439">
          <cell r="A439">
            <v>54635</v>
          </cell>
        </row>
        <row r="440">
          <cell r="A440">
            <v>54666</v>
          </cell>
        </row>
        <row r="441">
          <cell r="A441">
            <v>54696</v>
          </cell>
        </row>
        <row r="442">
          <cell r="A442">
            <v>54727</v>
          </cell>
        </row>
        <row r="443">
          <cell r="A443">
            <v>54757</v>
          </cell>
        </row>
        <row r="444">
          <cell r="A444">
            <v>54788</v>
          </cell>
        </row>
        <row r="445">
          <cell r="A445">
            <v>54819</v>
          </cell>
        </row>
        <row r="446">
          <cell r="A446">
            <v>54847</v>
          </cell>
        </row>
        <row r="447">
          <cell r="A447">
            <v>54878</v>
          </cell>
        </row>
        <row r="448">
          <cell r="A448">
            <v>54908</v>
          </cell>
        </row>
        <row r="449">
          <cell r="A449">
            <v>54939</v>
          </cell>
        </row>
        <row r="450">
          <cell r="A450">
            <v>54969</v>
          </cell>
        </row>
        <row r="451">
          <cell r="A451">
            <v>55000</v>
          </cell>
        </row>
        <row r="452">
          <cell r="A452">
            <v>55031</v>
          </cell>
        </row>
        <row r="453">
          <cell r="A453">
            <v>55061</v>
          </cell>
        </row>
        <row r="454">
          <cell r="A454">
            <v>55092</v>
          </cell>
        </row>
        <row r="455">
          <cell r="A455">
            <v>55122</v>
          </cell>
        </row>
        <row r="456">
          <cell r="A456">
            <v>55153</v>
          </cell>
        </row>
        <row r="457">
          <cell r="A457">
            <v>55184</v>
          </cell>
        </row>
        <row r="458">
          <cell r="A458">
            <v>55212</v>
          </cell>
        </row>
        <row r="459">
          <cell r="A459">
            <v>55243</v>
          </cell>
        </row>
        <row r="460">
          <cell r="A460">
            <v>55273</v>
          </cell>
        </row>
        <row r="461">
          <cell r="A461">
            <v>55304</v>
          </cell>
        </row>
        <row r="462">
          <cell r="A462">
            <v>55334</v>
          </cell>
        </row>
        <row r="463">
          <cell r="A463">
            <v>55365</v>
          </cell>
        </row>
        <row r="464">
          <cell r="A464">
            <v>55396</v>
          </cell>
        </row>
        <row r="465">
          <cell r="A465">
            <v>55426</v>
          </cell>
        </row>
        <row r="466">
          <cell r="A466">
            <v>55457</v>
          </cell>
        </row>
        <row r="467">
          <cell r="A467">
            <v>55487</v>
          </cell>
        </row>
        <row r="468">
          <cell r="A468">
            <v>55518</v>
          </cell>
        </row>
        <row r="469">
          <cell r="A469">
            <v>55549</v>
          </cell>
        </row>
        <row r="470">
          <cell r="A470">
            <v>55578</v>
          </cell>
        </row>
        <row r="471">
          <cell r="A471">
            <v>55609</v>
          </cell>
        </row>
        <row r="472">
          <cell r="A472">
            <v>55639</v>
          </cell>
        </row>
        <row r="473">
          <cell r="A473">
            <v>55670</v>
          </cell>
        </row>
        <row r="474">
          <cell r="A474">
            <v>55700</v>
          </cell>
        </row>
        <row r="475">
          <cell r="A475">
            <v>55731</v>
          </cell>
        </row>
        <row r="476">
          <cell r="A476">
            <v>55762</v>
          </cell>
        </row>
        <row r="477">
          <cell r="A477">
            <v>55792</v>
          </cell>
        </row>
        <row r="478">
          <cell r="A478">
            <v>55823</v>
          </cell>
        </row>
        <row r="479">
          <cell r="A479">
            <v>55853</v>
          </cell>
        </row>
        <row r="480">
          <cell r="A480">
            <v>55884</v>
          </cell>
        </row>
        <row r="481">
          <cell r="A481">
            <v>55915</v>
          </cell>
        </row>
        <row r="482">
          <cell r="A482">
            <v>55943</v>
          </cell>
        </row>
        <row r="483">
          <cell r="A483">
            <v>55974</v>
          </cell>
        </row>
        <row r="484">
          <cell r="A484">
            <v>56004</v>
          </cell>
        </row>
        <row r="485">
          <cell r="A485">
            <v>56035</v>
          </cell>
        </row>
        <row r="486">
          <cell r="A486">
            <v>56065</v>
          </cell>
        </row>
        <row r="487">
          <cell r="A487">
            <v>56096</v>
          </cell>
        </row>
        <row r="488">
          <cell r="A488">
            <v>56127</v>
          </cell>
        </row>
        <row r="489">
          <cell r="A489">
            <v>56157</v>
          </cell>
        </row>
        <row r="490">
          <cell r="A490">
            <v>56188</v>
          </cell>
        </row>
        <row r="491">
          <cell r="A491">
            <v>56218</v>
          </cell>
        </row>
        <row r="492">
          <cell r="A492">
            <v>56249</v>
          </cell>
        </row>
        <row r="493">
          <cell r="A493">
            <v>56280</v>
          </cell>
        </row>
        <row r="494">
          <cell r="A494">
            <v>56308</v>
          </cell>
        </row>
        <row r="495">
          <cell r="A495">
            <v>56339</v>
          </cell>
        </row>
        <row r="496">
          <cell r="A496">
            <v>56369</v>
          </cell>
        </row>
        <row r="497">
          <cell r="A497">
            <v>56400</v>
          </cell>
        </row>
        <row r="498">
          <cell r="A498">
            <v>56430</v>
          </cell>
        </row>
        <row r="499">
          <cell r="A499">
            <v>56461</v>
          </cell>
        </row>
        <row r="500">
          <cell r="A500">
            <v>56492</v>
          </cell>
        </row>
        <row r="501">
          <cell r="A501">
            <v>56522</v>
          </cell>
        </row>
        <row r="502">
          <cell r="A502">
            <v>56553</v>
          </cell>
        </row>
        <row r="503">
          <cell r="A503">
            <v>56583</v>
          </cell>
        </row>
        <row r="504">
          <cell r="A504">
            <v>56614</v>
          </cell>
        </row>
        <row r="505">
          <cell r="A505">
            <v>56645</v>
          </cell>
        </row>
        <row r="506">
          <cell r="A506">
            <v>56673</v>
          </cell>
        </row>
        <row r="507">
          <cell r="A507">
            <v>56704</v>
          </cell>
        </row>
        <row r="508">
          <cell r="A508">
            <v>56734</v>
          </cell>
        </row>
        <row r="509">
          <cell r="A509">
            <v>56765</v>
          </cell>
        </row>
        <row r="510">
          <cell r="A510">
            <v>56795</v>
          </cell>
        </row>
        <row r="511">
          <cell r="A511">
            <v>56826</v>
          </cell>
        </row>
        <row r="512">
          <cell r="A512">
            <v>56857</v>
          </cell>
        </row>
        <row r="513">
          <cell r="A513">
            <v>56887</v>
          </cell>
        </row>
        <row r="514">
          <cell r="A514">
            <v>56918</v>
          </cell>
        </row>
        <row r="515">
          <cell r="A515">
            <v>56948</v>
          </cell>
        </row>
        <row r="516">
          <cell r="A516">
            <v>56979</v>
          </cell>
        </row>
        <row r="517">
          <cell r="A517">
            <v>57010</v>
          </cell>
        </row>
        <row r="518">
          <cell r="A518">
            <v>57039</v>
          </cell>
        </row>
        <row r="519">
          <cell r="A519">
            <v>57070</v>
          </cell>
        </row>
        <row r="520">
          <cell r="A520">
            <v>57100</v>
          </cell>
        </row>
        <row r="521">
          <cell r="A521">
            <v>57131</v>
          </cell>
        </row>
        <row r="522">
          <cell r="A522">
            <v>57161</v>
          </cell>
        </row>
        <row r="523">
          <cell r="A523">
            <v>57192</v>
          </cell>
        </row>
        <row r="524">
          <cell r="A524">
            <v>57223</v>
          </cell>
        </row>
        <row r="525">
          <cell r="A525">
            <v>57253</v>
          </cell>
        </row>
        <row r="526">
          <cell r="A526">
            <v>57284</v>
          </cell>
        </row>
        <row r="527">
          <cell r="A527">
            <v>57314</v>
          </cell>
        </row>
        <row r="528">
          <cell r="A528">
            <v>57345</v>
          </cell>
        </row>
        <row r="529">
          <cell r="A529">
            <v>57376</v>
          </cell>
        </row>
        <row r="530">
          <cell r="A530">
            <v>57404</v>
          </cell>
        </row>
        <row r="531">
          <cell r="A531">
            <v>57435</v>
          </cell>
        </row>
        <row r="532">
          <cell r="A532">
            <v>57465</v>
          </cell>
        </row>
        <row r="533">
          <cell r="A533">
            <v>57496</v>
          </cell>
        </row>
        <row r="534">
          <cell r="A534">
            <v>57526</v>
          </cell>
        </row>
        <row r="535">
          <cell r="A535">
            <v>57557</v>
          </cell>
        </row>
        <row r="536">
          <cell r="A536">
            <v>57588</v>
          </cell>
        </row>
        <row r="537">
          <cell r="A537">
            <v>57618</v>
          </cell>
        </row>
        <row r="538">
          <cell r="A538">
            <v>57649</v>
          </cell>
        </row>
        <row r="539">
          <cell r="A539">
            <v>57679</v>
          </cell>
        </row>
        <row r="540">
          <cell r="A540">
            <v>57710</v>
          </cell>
        </row>
        <row r="541">
          <cell r="A541">
            <v>57741</v>
          </cell>
        </row>
        <row r="542">
          <cell r="A542">
            <v>57769</v>
          </cell>
        </row>
        <row r="543">
          <cell r="A543">
            <v>57800</v>
          </cell>
        </row>
        <row r="544">
          <cell r="A544">
            <v>57830</v>
          </cell>
        </row>
        <row r="545">
          <cell r="A545">
            <v>57861</v>
          </cell>
        </row>
        <row r="546">
          <cell r="A546">
            <v>57891</v>
          </cell>
        </row>
        <row r="547">
          <cell r="A547">
            <v>57922</v>
          </cell>
        </row>
        <row r="548">
          <cell r="A548">
            <v>57953</v>
          </cell>
        </row>
        <row r="549">
          <cell r="A549">
            <v>57983</v>
          </cell>
        </row>
        <row r="550">
          <cell r="A550">
            <v>58014</v>
          </cell>
        </row>
        <row r="551">
          <cell r="A551">
            <v>58044</v>
          </cell>
        </row>
        <row r="552">
          <cell r="A552">
            <v>58075</v>
          </cell>
        </row>
        <row r="553">
          <cell r="A553">
            <v>58106</v>
          </cell>
        </row>
        <row r="554">
          <cell r="A554">
            <v>58134</v>
          </cell>
        </row>
        <row r="555">
          <cell r="A555">
            <v>58165</v>
          </cell>
        </row>
        <row r="556">
          <cell r="A556">
            <v>58195</v>
          </cell>
        </row>
        <row r="557">
          <cell r="A557">
            <v>58226</v>
          </cell>
        </row>
        <row r="558">
          <cell r="A558">
            <v>58256</v>
          </cell>
        </row>
        <row r="559">
          <cell r="A559">
            <v>58287</v>
          </cell>
        </row>
        <row r="560">
          <cell r="A560">
            <v>58318</v>
          </cell>
        </row>
        <row r="561">
          <cell r="A561">
            <v>58348</v>
          </cell>
        </row>
        <row r="562">
          <cell r="A562">
            <v>58379</v>
          </cell>
        </row>
        <row r="563">
          <cell r="A563">
            <v>58409</v>
          </cell>
        </row>
        <row r="564">
          <cell r="A564">
            <v>58440</v>
          </cell>
        </row>
        <row r="565">
          <cell r="A565">
            <v>58471</v>
          </cell>
        </row>
        <row r="566">
          <cell r="A566">
            <v>58500</v>
          </cell>
        </row>
        <row r="567">
          <cell r="A567">
            <v>58531</v>
          </cell>
        </row>
        <row r="568">
          <cell r="A568">
            <v>58561</v>
          </cell>
        </row>
        <row r="569">
          <cell r="A569">
            <v>58592</v>
          </cell>
        </row>
        <row r="570">
          <cell r="A570">
            <v>58622</v>
          </cell>
        </row>
        <row r="571">
          <cell r="A571">
            <v>58653</v>
          </cell>
        </row>
        <row r="572">
          <cell r="A572">
            <v>58684</v>
          </cell>
        </row>
        <row r="573">
          <cell r="A573">
            <v>58714</v>
          </cell>
        </row>
        <row r="574">
          <cell r="A574">
            <v>58745</v>
          </cell>
        </row>
        <row r="575">
          <cell r="A575">
            <v>58775</v>
          </cell>
        </row>
        <row r="576">
          <cell r="A576">
            <v>58806</v>
          </cell>
        </row>
        <row r="577">
          <cell r="A577">
            <v>58837</v>
          </cell>
        </row>
        <row r="578">
          <cell r="A578">
            <v>58865</v>
          </cell>
        </row>
        <row r="579">
          <cell r="A579">
            <v>58896</v>
          </cell>
        </row>
        <row r="580">
          <cell r="A580">
            <v>58926</v>
          </cell>
        </row>
        <row r="581">
          <cell r="A581">
            <v>58957</v>
          </cell>
        </row>
        <row r="582">
          <cell r="A582">
            <v>58987</v>
          </cell>
        </row>
        <row r="583">
          <cell r="A583">
            <v>59018</v>
          </cell>
        </row>
        <row r="584">
          <cell r="A584">
            <v>59049</v>
          </cell>
        </row>
        <row r="585">
          <cell r="A585">
            <v>59079</v>
          </cell>
        </row>
        <row r="586">
          <cell r="A586">
            <v>59110</v>
          </cell>
        </row>
        <row r="587">
          <cell r="A587">
            <v>59140</v>
          </cell>
        </row>
        <row r="588">
          <cell r="A588">
            <v>59171</v>
          </cell>
        </row>
        <row r="589">
          <cell r="A589">
            <v>59202</v>
          </cell>
        </row>
        <row r="590">
          <cell r="A590">
            <v>59230</v>
          </cell>
        </row>
        <row r="591">
          <cell r="A591">
            <v>59261</v>
          </cell>
        </row>
        <row r="592">
          <cell r="A592">
            <v>59291</v>
          </cell>
        </row>
        <row r="593">
          <cell r="A593">
            <v>59322</v>
          </cell>
        </row>
        <row r="594">
          <cell r="A594">
            <v>59352</v>
          </cell>
        </row>
        <row r="595">
          <cell r="A595">
            <v>59383</v>
          </cell>
        </row>
        <row r="596">
          <cell r="A596">
            <v>59414</v>
          </cell>
        </row>
        <row r="597">
          <cell r="A597">
            <v>59444</v>
          </cell>
        </row>
        <row r="598">
          <cell r="A598">
            <v>59475</v>
          </cell>
        </row>
        <row r="599">
          <cell r="A599">
            <v>59505</v>
          </cell>
        </row>
        <row r="600">
          <cell r="A600">
            <v>59536</v>
          </cell>
        </row>
        <row r="601">
          <cell r="A601">
            <v>59567</v>
          </cell>
        </row>
        <row r="602">
          <cell r="A602">
            <v>59595</v>
          </cell>
        </row>
        <row r="603">
          <cell r="A603">
            <v>59626</v>
          </cell>
        </row>
        <row r="604">
          <cell r="A604">
            <v>59656</v>
          </cell>
        </row>
        <row r="605">
          <cell r="A605">
            <v>59687</v>
          </cell>
        </row>
        <row r="606">
          <cell r="A606">
            <v>59717</v>
          </cell>
        </row>
        <row r="607">
          <cell r="A607">
            <v>59748</v>
          </cell>
        </row>
        <row r="608">
          <cell r="A608">
            <v>59779</v>
          </cell>
        </row>
        <row r="609">
          <cell r="A609">
            <v>59809</v>
          </cell>
        </row>
        <row r="610">
          <cell r="A610">
            <v>59840</v>
          </cell>
        </row>
        <row r="611">
          <cell r="A611">
            <v>59870</v>
          </cell>
        </row>
        <row r="612">
          <cell r="A612">
            <v>59901</v>
          </cell>
        </row>
        <row r="613">
          <cell r="A613">
            <v>59932</v>
          </cell>
        </row>
        <row r="614">
          <cell r="A614">
            <v>59961</v>
          </cell>
        </row>
        <row r="615">
          <cell r="A615">
            <v>59992</v>
          </cell>
        </row>
        <row r="616">
          <cell r="A616">
            <v>60022</v>
          </cell>
        </row>
        <row r="617">
          <cell r="A617">
            <v>60053</v>
          </cell>
        </row>
        <row r="618">
          <cell r="A618">
            <v>60083</v>
          </cell>
        </row>
        <row r="619">
          <cell r="A619">
            <v>60114</v>
          </cell>
        </row>
        <row r="620">
          <cell r="A620">
            <v>60145</v>
          </cell>
        </row>
        <row r="621">
          <cell r="A621">
            <v>60175</v>
          </cell>
        </row>
        <row r="622">
          <cell r="A622">
            <v>60206</v>
          </cell>
        </row>
        <row r="623">
          <cell r="A623">
            <v>60236</v>
          </cell>
        </row>
        <row r="624">
          <cell r="A624">
            <v>60267</v>
          </cell>
        </row>
        <row r="625">
          <cell r="A625">
            <v>60298</v>
          </cell>
        </row>
        <row r="626">
          <cell r="A626">
            <v>60326</v>
          </cell>
        </row>
        <row r="627">
          <cell r="A627">
            <v>60357</v>
          </cell>
        </row>
        <row r="628">
          <cell r="A628">
            <v>60387</v>
          </cell>
        </row>
        <row r="629">
          <cell r="A629">
            <v>60418</v>
          </cell>
        </row>
        <row r="630">
          <cell r="A630">
            <v>60448</v>
          </cell>
        </row>
        <row r="631">
          <cell r="A631">
            <v>60479</v>
          </cell>
        </row>
        <row r="632">
          <cell r="A632">
            <v>60510</v>
          </cell>
        </row>
        <row r="633">
          <cell r="A633">
            <v>60540</v>
          </cell>
        </row>
        <row r="634">
          <cell r="A634">
            <v>60571</v>
          </cell>
        </row>
        <row r="635">
          <cell r="A635">
            <v>60601</v>
          </cell>
        </row>
        <row r="636">
          <cell r="A636">
            <v>60632</v>
          </cell>
        </row>
        <row r="637">
          <cell r="A637">
            <v>60663</v>
          </cell>
        </row>
        <row r="638">
          <cell r="A638">
            <v>60691</v>
          </cell>
        </row>
        <row r="639">
          <cell r="A639">
            <v>60722</v>
          </cell>
        </row>
        <row r="640">
          <cell r="A640">
            <v>60752</v>
          </cell>
        </row>
        <row r="641">
          <cell r="A641">
            <v>60783</v>
          </cell>
        </row>
        <row r="642">
          <cell r="A642">
            <v>60813</v>
          </cell>
        </row>
        <row r="643">
          <cell r="A643">
            <v>60844</v>
          </cell>
        </row>
        <row r="644">
          <cell r="A644">
            <v>60875</v>
          </cell>
        </row>
        <row r="645">
          <cell r="A645">
            <v>60905</v>
          </cell>
        </row>
        <row r="646">
          <cell r="A646">
            <v>60936</v>
          </cell>
        </row>
        <row r="647">
          <cell r="A647">
            <v>60966</v>
          </cell>
        </row>
        <row r="648">
          <cell r="A648">
            <v>60997</v>
          </cell>
        </row>
        <row r="649">
          <cell r="A649">
            <v>61028</v>
          </cell>
        </row>
        <row r="650">
          <cell r="A650">
            <v>61056</v>
          </cell>
        </row>
        <row r="651">
          <cell r="A651">
            <v>61087</v>
          </cell>
        </row>
        <row r="652">
          <cell r="A652">
            <v>61117</v>
          </cell>
        </row>
        <row r="653">
          <cell r="A653">
            <v>61148</v>
          </cell>
        </row>
        <row r="654">
          <cell r="A654">
            <v>61178</v>
          </cell>
        </row>
        <row r="655">
          <cell r="A655">
            <v>61209</v>
          </cell>
        </row>
        <row r="656">
          <cell r="A656">
            <v>61240</v>
          </cell>
        </row>
        <row r="657">
          <cell r="A657">
            <v>61270</v>
          </cell>
        </row>
        <row r="658">
          <cell r="A658">
            <v>61301</v>
          </cell>
        </row>
        <row r="659">
          <cell r="A659">
            <v>61331</v>
          </cell>
        </row>
        <row r="660">
          <cell r="A660">
            <v>61362</v>
          </cell>
        </row>
        <row r="661">
          <cell r="A661">
            <v>61393</v>
          </cell>
        </row>
        <row r="662">
          <cell r="A662">
            <v>61422</v>
          </cell>
        </row>
        <row r="663">
          <cell r="A663">
            <v>61453</v>
          </cell>
        </row>
        <row r="664">
          <cell r="A664">
            <v>61483</v>
          </cell>
        </row>
        <row r="665">
          <cell r="A665">
            <v>61514</v>
          </cell>
        </row>
        <row r="666">
          <cell r="A666">
            <v>61544</v>
          </cell>
        </row>
        <row r="667">
          <cell r="A667">
            <v>61575</v>
          </cell>
        </row>
        <row r="668">
          <cell r="A668">
            <v>61606</v>
          </cell>
        </row>
        <row r="669">
          <cell r="A669">
            <v>61636</v>
          </cell>
        </row>
        <row r="670">
          <cell r="A670">
            <v>61667</v>
          </cell>
        </row>
        <row r="671">
          <cell r="A671">
            <v>61697</v>
          </cell>
        </row>
        <row r="672">
          <cell r="A672">
            <v>61728</v>
          </cell>
        </row>
        <row r="673">
          <cell r="A673">
            <v>61759</v>
          </cell>
        </row>
        <row r="674">
          <cell r="A674">
            <v>61787</v>
          </cell>
        </row>
        <row r="675">
          <cell r="A675">
            <v>61818</v>
          </cell>
        </row>
        <row r="676">
          <cell r="A676">
            <v>61848</v>
          </cell>
        </row>
        <row r="677">
          <cell r="A677">
            <v>61879</v>
          </cell>
        </row>
        <row r="678">
          <cell r="A678">
            <v>61909</v>
          </cell>
        </row>
        <row r="679">
          <cell r="A679">
            <v>61940</v>
          </cell>
        </row>
        <row r="680">
          <cell r="A680">
            <v>61971</v>
          </cell>
        </row>
        <row r="681">
          <cell r="A681">
            <v>62001</v>
          </cell>
        </row>
        <row r="682">
          <cell r="A682">
            <v>62032</v>
          </cell>
        </row>
        <row r="683">
          <cell r="A683">
            <v>62062</v>
          </cell>
        </row>
        <row r="684">
          <cell r="A684">
            <v>62093</v>
          </cell>
        </row>
        <row r="685">
          <cell r="A685">
            <v>62124</v>
          </cell>
        </row>
        <row r="686">
          <cell r="A686">
            <v>62152</v>
          </cell>
        </row>
        <row r="687">
          <cell r="A687">
            <v>62183</v>
          </cell>
        </row>
        <row r="688">
          <cell r="A688">
            <v>62213</v>
          </cell>
        </row>
        <row r="689">
          <cell r="A689">
            <v>62244</v>
          </cell>
        </row>
        <row r="690">
          <cell r="A690">
            <v>62274</v>
          </cell>
        </row>
        <row r="691">
          <cell r="A691">
            <v>62305</v>
          </cell>
        </row>
        <row r="692">
          <cell r="A692">
            <v>62336</v>
          </cell>
        </row>
        <row r="693">
          <cell r="A693">
            <v>62366</v>
          </cell>
        </row>
        <row r="694">
          <cell r="A694">
            <v>62397</v>
          </cell>
        </row>
        <row r="695">
          <cell r="A695">
            <v>62427</v>
          </cell>
        </row>
        <row r="696">
          <cell r="A696">
            <v>62458</v>
          </cell>
        </row>
        <row r="697">
          <cell r="A697">
            <v>62489</v>
          </cell>
        </row>
        <row r="698">
          <cell r="A698">
            <v>62517</v>
          </cell>
        </row>
        <row r="699">
          <cell r="A699">
            <v>62548</v>
          </cell>
        </row>
        <row r="700">
          <cell r="A700">
            <v>62578</v>
          </cell>
        </row>
        <row r="701">
          <cell r="A701">
            <v>62609</v>
          </cell>
        </row>
        <row r="702">
          <cell r="A702">
            <v>62639</v>
          </cell>
        </row>
        <row r="703">
          <cell r="A703">
            <v>62670</v>
          </cell>
        </row>
        <row r="704">
          <cell r="A704">
            <v>62701</v>
          </cell>
        </row>
        <row r="705">
          <cell r="A705">
            <v>62731</v>
          </cell>
        </row>
        <row r="706">
          <cell r="A706">
            <v>62762</v>
          </cell>
        </row>
        <row r="707">
          <cell r="A707">
            <v>62792</v>
          </cell>
        </row>
        <row r="708">
          <cell r="A708">
            <v>62823</v>
          </cell>
        </row>
        <row r="709">
          <cell r="A709">
            <v>62854</v>
          </cell>
        </row>
        <row r="710">
          <cell r="A710">
            <v>62883</v>
          </cell>
        </row>
        <row r="711">
          <cell r="A711">
            <v>62914</v>
          </cell>
        </row>
        <row r="712">
          <cell r="A712">
            <v>62944</v>
          </cell>
        </row>
        <row r="713">
          <cell r="A713">
            <v>62975</v>
          </cell>
        </row>
        <row r="714">
          <cell r="A714">
            <v>63005</v>
          </cell>
        </row>
        <row r="715">
          <cell r="A715">
            <v>63036</v>
          </cell>
        </row>
        <row r="716">
          <cell r="A716">
            <v>63067</v>
          </cell>
        </row>
        <row r="717">
          <cell r="A717">
            <v>63097</v>
          </cell>
        </row>
        <row r="718">
          <cell r="A718">
            <v>63128</v>
          </cell>
        </row>
        <row r="719">
          <cell r="A719">
            <v>63158</v>
          </cell>
        </row>
        <row r="720">
          <cell r="A720">
            <v>63189</v>
          </cell>
        </row>
        <row r="721">
          <cell r="A721">
            <v>63220</v>
          </cell>
        </row>
        <row r="722">
          <cell r="A722">
            <v>63248</v>
          </cell>
        </row>
        <row r="723">
          <cell r="A723">
            <v>63279</v>
          </cell>
        </row>
        <row r="724">
          <cell r="A724">
            <v>63309</v>
          </cell>
        </row>
        <row r="725">
          <cell r="A725">
            <v>63340</v>
          </cell>
        </row>
        <row r="726">
          <cell r="A726">
            <v>63370</v>
          </cell>
        </row>
        <row r="727">
          <cell r="A727">
            <v>63401</v>
          </cell>
        </row>
        <row r="728">
          <cell r="A728">
            <v>63432</v>
          </cell>
        </row>
        <row r="729">
          <cell r="A729">
            <v>63462</v>
          </cell>
        </row>
        <row r="730">
          <cell r="A730">
            <v>63493</v>
          </cell>
        </row>
        <row r="731">
          <cell r="A731">
            <v>63523</v>
          </cell>
        </row>
        <row r="732">
          <cell r="A732">
            <v>63554</v>
          </cell>
        </row>
        <row r="733">
          <cell r="A733">
            <v>63585</v>
          </cell>
        </row>
        <row r="734">
          <cell r="A734">
            <v>63613</v>
          </cell>
        </row>
        <row r="735">
          <cell r="A735">
            <v>63644</v>
          </cell>
        </row>
        <row r="736">
          <cell r="A736">
            <v>63674</v>
          </cell>
        </row>
        <row r="737">
          <cell r="A737">
            <v>63705</v>
          </cell>
        </row>
        <row r="738">
          <cell r="A738">
            <v>63735</v>
          </cell>
        </row>
        <row r="739">
          <cell r="A739">
            <v>63766</v>
          </cell>
        </row>
        <row r="740">
          <cell r="A740">
            <v>63797</v>
          </cell>
        </row>
        <row r="741">
          <cell r="A741">
            <v>63827</v>
          </cell>
        </row>
        <row r="742">
          <cell r="A742">
            <v>63858</v>
          </cell>
        </row>
        <row r="743">
          <cell r="A743">
            <v>63888</v>
          </cell>
        </row>
        <row r="744">
          <cell r="A744">
            <v>63919</v>
          </cell>
        </row>
        <row r="745">
          <cell r="A745">
            <v>63950</v>
          </cell>
        </row>
        <row r="746">
          <cell r="A746">
            <v>63978</v>
          </cell>
        </row>
        <row r="747">
          <cell r="A747">
            <v>64009</v>
          </cell>
        </row>
        <row r="748">
          <cell r="A748">
            <v>64039</v>
          </cell>
        </row>
        <row r="749">
          <cell r="A749">
            <v>64070</v>
          </cell>
        </row>
        <row r="750">
          <cell r="A750">
            <v>64100</v>
          </cell>
        </row>
        <row r="751">
          <cell r="A751">
            <v>64131</v>
          </cell>
        </row>
        <row r="752">
          <cell r="A752">
            <v>64162</v>
          </cell>
        </row>
        <row r="753">
          <cell r="A753">
            <v>64192</v>
          </cell>
        </row>
        <row r="754">
          <cell r="A754">
            <v>64223</v>
          </cell>
        </row>
        <row r="755">
          <cell r="A755">
            <v>64253</v>
          </cell>
        </row>
        <row r="756">
          <cell r="A756">
            <v>64284</v>
          </cell>
        </row>
        <row r="757">
          <cell r="A757">
            <v>64315</v>
          </cell>
        </row>
        <row r="758">
          <cell r="A758">
            <v>64344</v>
          </cell>
        </row>
        <row r="759">
          <cell r="A759">
            <v>64375</v>
          </cell>
        </row>
        <row r="760">
          <cell r="A760">
            <v>64405</v>
          </cell>
        </row>
        <row r="761">
          <cell r="A761">
            <v>64436</v>
          </cell>
        </row>
        <row r="762">
          <cell r="A762">
            <v>64466</v>
          </cell>
        </row>
        <row r="763">
          <cell r="A763">
            <v>64497</v>
          </cell>
        </row>
        <row r="764">
          <cell r="A764">
            <v>64528</v>
          </cell>
        </row>
        <row r="765">
          <cell r="A765">
            <v>64558</v>
          </cell>
        </row>
        <row r="766">
          <cell r="A766">
            <v>64589</v>
          </cell>
        </row>
        <row r="767">
          <cell r="A767">
            <v>64619</v>
          </cell>
        </row>
        <row r="768">
          <cell r="A768">
            <v>64650</v>
          </cell>
        </row>
        <row r="769">
          <cell r="A769">
            <v>64681</v>
          </cell>
        </row>
        <row r="770">
          <cell r="A770">
            <v>64709</v>
          </cell>
        </row>
        <row r="771">
          <cell r="A771">
            <v>64740</v>
          </cell>
        </row>
        <row r="772">
          <cell r="A772">
            <v>64770</v>
          </cell>
        </row>
        <row r="773">
          <cell r="A773">
            <v>64801</v>
          </cell>
        </row>
        <row r="774">
          <cell r="A774">
            <v>64831</v>
          </cell>
        </row>
        <row r="775">
          <cell r="A775">
            <v>64862</v>
          </cell>
        </row>
        <row r="776">
          <cell r="A776">
            <v>64893</v>
          </cell>
        </row>
        <row r="777">
          <cell r="A777">
            <v>64923</v>
          </cell>
        </row>
        <row r="778">
          <cell r="A778">
            <v>64954</v>
          </cell>
        </row>
        <row r="779">
          <cell r="A779">
            <v>64984</v>
          </cell>
        </row>
        <row r="780">
          <cell r="A780">
            <v>65015</v>
          </cell>
        </row>
        <row r="781">
          <cell r="A781">
            <v>65046</v>
          </cell>
        </row>
        <row r="782">
          <cell r="A782">
            <v>65074</v>
          </cell>
        </row>
        <row r="783">
          <cell r="A783">
            <v>65105</v>
          </cell>
        </row>
        <row r="784">
          <cell r="A784">
            <v>65135</v>
          </cell>
        </row>
        <row r="785">
          <cell r="A785">
            <v>65166</v>
          </cell>
        </row>
        <row r="786">
          <cell r="A786">
            <v>65196</v>
          </cell>
        </row>
        <row r="787">
          <cell r="A787">
            <v>65227</v>
          </cell>
        </row>
        <row r="788">
          <cell r="A788">
            <v>65258</v>
          </cell>
        </row>
        <row r="789">
          <cell r="A789">
            <v>65288</v>
          </cell>
        </row>
        <row r="790">
          <cell r="A790">
            <v>65319</v>
          </cell>
        </row>
        <row r="791">
          <cell r="A791">
            <v>65349</v>
          </cell>
        </row>
        <row r="792">
          <cell r="A792">
            <v>65380</v>
          </cell>
        </row>
        <row r="793">
          <cell r="A793">
            <v>65411</v>
          </cell>
        </row>
        <row r="794">
          <cell r="A794">
            <v>65439</v>
          </cell>
        </row>
        <row r="795">
          <cell r="A795">
            <v>65470</v>
          </cell>
        </row>
        <row r="796">
          <cell r="A796">
            <v>65500</v>
          </cell>
        </row>
        <row r="797">
          <cell r="A797">
            <v>65531</v>
          </cell>
        </row>
        <row r="798">
          <cell r="A798">
            <v>65561</v>
          </cell>
        </row>
        <row r="799">
          <cell r="A799">
            <v>65592</v>
          </cell>
        </row>
        <row r="800">
          <cell r="A800">
            <v>65623</v>
          </cell>
        </row>
        <row r="801">
          <cell r="A801">
            <v>65653</v>
          </cell>
        </row>
        <row r="802">
          <cell r="A802">
            <v>65684</v>
          </cell>
        </row>
        <row r="803">
          <cell r="A803">
            <v>65714</v>
          </cell>
        </row>
        <row r="804">
          <cell r="A804">
            <v>65745</v>
          </cell>
        </row>
        <row r="805">
          <cell r="A805">
            <v>65776</v>
          </cell>
        </row>
        <row r="806">
          <cell r="A806">
            <v>65805</v>
          </cell>
        </row>
        <row r="807">
          <cell r="A807">
            <v>65836</v>
          </cell>
        </row>
        <row r="808">
          <cell r="A808">
            <v>65866</v>
          </cell>
        </row>
        <row r="809">
          <cell r="A809">
            <v>65897</v>
          </cell>
        </row>
        <row r="810">
          <cell r="A810">
            <v>65927</v>
          </cell>
        </row>
        <row r="811">
          <cell r="A811">
            <v>65958</v>
          </cell>
        </row>
        <row r="812">
          <cell r="A812">
            <v>65989</v>
          </cell>
        </row>
        <row r="813">
          <cell r="A813">
            <v>66019</v>
          </cell>
        </row>
        <row r="814">
          <cell r="A814">
            <v>66050</v>
          </cell>
        </row>
        <row r="815">
          <cell r="A815">
            <v>66080</v>
          </cell>
        </row>
        <row r="816">
          <cell r="A816">
            <v>66111</v>
          </cell>
        </row>
        <row r="817">
          <cell r="A817">
            <v>66142</v>
          </cell>
        </row>
        <row r="818">
          <cell r="A818">
            <v>66170</v>
          </cell>
        </row>
        <row r="819">
          <cell r="A819">
            <v>66201</v>
          </cell>
        </row>
        <row r="820">
          <cell r="A820">
            <v>66231</v>
          </cell>
        </row>
        <row r="821">
          <cell r="A821">
            <v>66262</v>
          </cell>
        </row>
        <row r="822">
          <cell r="A822">
            <v>66292</v>
          </cell>
        </row>
        <row r="823">
          <cell r="A823">
            <v>66323</v>
          </cell>
        </row>
        <row r="824">
          <cell r="A824">
            <v>66354</v>
          </cell>
        </row>
        <row r="825">
          <cell r="A825">
            <v>66384</v>
          </cell>
        </row>
        <row r="826">
          <cell r="A826">
            <v>66415</v>
          </cell>
        </row>
        <row r="827">
          <cell r="A827">
            <v>66445</v>
          </cell>
        </row>
        <row r="828">
          <cell r="A828">
            <v>66476</v>
          </cell>
        </row>
        <row r="829">
          <cell r="A829">
            <v>66507</v>
          </cell>
        </row>
        <row r="830">
          <cell r="A830">
            <v>66535</v>
          </cell>
        </row>
        <row r="831">
          <cell r="A831">
            <v>66566</v>
          </cell>
        </row>
        <row r="832">
          <cell r="A832">
            <v>66596</v>
          </cell>
        </row>
        <row r="833">
          <cell r="A833">
            <v>66627</v>
          </cell>
        </row>
        <row r="834">
          <cell r="A834">
            <v>66657</v>
          </cell>
        </row>
        <row r="835">
          <cell r="A835">
            <v>66688</v>
          </cell>
        </row>
        <row r="836">
          <cell r="A836">
            <v>66719</v>
          </cell>
        </row>
        <row r="837">
          <cell r="A837">
            <v>66749</v>
          </cell>
        </row>
        <row r="838">
          <cell r="A838">
            <v>66780</v>
          </cell>
        </row>
        <row r="839">
          <cell r="A839">
            <v>66810</v>
          </cell>
        </row>
        <row r="840">
          <cell r="A840">
            <v>66841</v>
          </cell>
        </row>
        <row r="841">
          <cell r="A841">
            <v>66872</v>
          </cell>
        </row>
        <row r="842">
          <cell r="A842">
            <v>66900</v>
          </cell>
        </row>
        <row r="843">
          <cell r="A843">
            <v>66931</v>
          </cell>
        </row>
        <row r="844">
          <cell r="A844">
            <v>66961</v>
          </cell>
        </row>
        <row r="845">
          <cell r="A845">
            <v>66992</v>
          </cell>
        </row>
        <row r="846">
          <cell r="A846">
            <v>67022</v>
          </cell>
        </row>
        <row r="847">
          <cell r="A847">
            <v>67053</v>
          </cell>
        </row>
        <row r="848">
          <cell r="A848">
            <v>67084</v>
          </cell>
        </row>
        <row r="849">
          <cell r="A849">
            <v>67114</v>
          </cell>
        </row>
        <row r="850">
          <cell r="A850">
            <v>67145</v>
          </cell>
        </row>
        <row r="851">
          <cell r="A851">
            <v>67175</v>
          </cell>
        </row>
        <row r="852">
          <cell r="A852">
            <v>67206</v>
          </cell>
        </row>
        <row r="853">
          <cell r="A853">
            <v>67237</v>
          </cell>
        </row>
        <row r="854">
          <cell r="A854">
            <v>67266</v>
          </cell>
        </row>
        <row r="855">
          <cell r="A855">
            <v>67297</v>
          </cell>
        </row>
        <row r="856">
          <cell r="A856">
            <v>67327</v>
          </cell>
        </row>
        <row r="857">
          <cell r="A857">
            <v>67358</v>
          </cell>
        </row>
        <row r="858">
          <cell r="A858">
            <v>67388</v>
          </cell>
        </row>
        <row r="859">
          <cell r="A859">
            <v>67419</v>
          </cell>
        </row>
        <row r="860">
          <cell r="A860">
            <v>67450</v>
          </cell>
        </row>
        <row r="861">
          <cell r="A861">
            <v>67480</v>
          </cell>
        </row>
        <row r="862">
          <cell r="A862">
            <v>67511</v>
          </cell>
        </row>
        <row r="863">
          <cell r="A863">
            <v>67541</v>
          </cell>
        </row>
        <row r="864">
          <cell r="A864">
            <v>67572</v>
          </cell>
        </row>
        <row r="865">
          <cell r="A865">
            <v>67603</v>
          </cell>
        </row>
        <row r="866">
          <cell r="A866">
            <v>67631</v>
          </cell>
        </row>
        <row r="867">
          <cell r="A867">
            <v>67662</v>
          </cell>
        </row>
        <row r="868">
          <cell r="A868">
            <v>67692</v>
          </cell>
        </row>
        <row r="869">
          <cell r="A869">
            <v>67723</v>
          </cell>
        </row>
        <row r="870">
          <cell r="A870">
            <v>67753</v>
          </cell>
        </row>
        <row r="871">
          <cell r="A871">
            <v>67784</v>
          </cell>
        </row>
        <row r="872">
          <cell r="A872">
            <v>67815</v>
          </cell>
        </row>
        <row r="873">
          <cell r="A873">
            <v>67845</v>
          </cell>
        </row>
        <row r="874">
          <cell r="A874">
            <v>67876</v>
          </cell>
        </row>
        <row r="875">
          <cell r="A875">
            <v>67906</v>
          </cell>
        </row>
        <row r="876">
          <cell r="A876">
            <v>67937</v>
          </cell>
        </row>
        <row r="877">
          <cell r="A877">
            <v>67968</v>
          </cell>
        </row>
        <row r="878">
          <cell r="A878">
            <v>67996</v>
          </cell>
        </row>
        <row r="879">
          <cell r="A879">
            <v>68027</v>
          </cell>
        </row>
        <row r="880">
          <cell r="A880">
            <v>68057</v>
          </cell>
        </row>
        <row r="881">
          <cell r="A881">
            <v>68088</v>
          </cell>
        </row>
        <row r="882">
          <cell r="A882">
            <v>68118</v>
          </cell>
        </row>
        <row r="883">
          <cell r="A883">
            <v>68149</v>
          </cell>
        </row>
        <row r="884">
          <cell r="A884">
            <v>68180</v>
          </cell>
        </row>
        <row r="885">
          <cell r="A885">
            <v>68210</v>
          </cell>
        </row>
        <row r="886">
          <cell r="A886">
            <v>68241</v>
          </cell>
        </row>
        <row r="887">
          <cell r="A887">
            <v>68271</v>
          </cell>
        </row>
        <row r="888">
          <cell r="A888">
            <v>68302</v>
          </cell>
        </row>
        <row r="889">
          <cell r="A889">
            <v>68333</v>
          </cell>
        </row>
        <row r="890">
          <cell r="A890">
            <v>68361</v>
          </cell>
        </row>
        <row r="891">
          <cell r="A891">
            <v>68392</v>
          </cell>
        </row>
        <row r="892">
          <cell r="A892">
            <v>68422</v>
          </cell>
        </row>
        <row r="893">
          <cell r="A893">
            <v>68453</v>
          </cell>
        </row>
        <row r="894">
          <cell r="A894">
            <v>68483</v>
          </cell>
        </row>
        <row r="895">
          <cell r="A895">
            <v>68514</v>
          </cell>
        </row>
        <row r="896">
          <cell r="A896">
            <v>68545</v>
          </cell>
        </row>
        <row r="897">
          <cell r="A897">
            <v>68575</v>
          </cell>
        </row>
        <row r="898">
          <cell r="A898">
            <v>68606</v>
          </cell>
        </row>
        <row r="899">
          <cell r="A899">
            <v>68636</v>
          </cell>
        </row>
        <row r="900">
          <cell r="A900">
            <v>68667</v>
          </cell>
        </row>
        <row r="901">
          <cell r="A901">
            <v>68698</v>
          </cell>
        </row>
        <row r="902">
          <cell r="A902">
            <v>68727</v>
          </cell>
        </row>
        <row r="903">
          <cell r="A903">
            <v>68758</v>
          </cell>
        </row>
        <row r="904">
          <cell r="A904">
            <v>68788</v>
          </cell>
        </row>
        <row r="905">
          <cell r="A905">
            <v>68819</v>
          </cell>
        </row>
        <row r="906">
          <cell r="A906">
            <v>68849</v>
          </cell>
        </row>
        <row r="907">
          <cell r="A907">
            <v>68880</v>
          </cell>
        </row>
        <row r="908">
          <cell r="A908">
            <v>68911</v>
          </cell>
        </row>
        <row r="909">
          <cell r="A909">
            <v>68941</v>
          </cell>
        </row>
        <row r="910">
          <cell r="A910">
            <v>68972</v>
          </cell>
        </row>
        <row r="911">
          <cell r="A911">
            <v>69002</v>
          </cell>
        </row>
        <row r="912">
          <cell r="A912">
            <v>69033</v>
          </cell>
        </row>
        <row r="913">
          <cell r="A913">
            <v>69064</v>
          </cell>
        </row>
        <row r="914">
          <cell r="A914">
            <v>69092</v>
          </cell>
        </row>
        <row r="915">
          <cell r="A915">
            <v>69123</v>
          </cell>
        </row>
        <row r="916">
          <cell r="A916">
            <v>69153</v>
          </cell>
        </row>
        <row r="917">
          <cell r="A917">
            <v>69184</v>
          </cell>
        </row>
        <row r="918">
          <cell r="A918">
            <v>69214</v>
          </cell>
        </row>
        <row r="919">
          <cell r="A919">
            <v>69245</v>
          </cell>
        </row>
        <row r="920">
          <cell r="A920">
            <v>69276</v>
          </cell>
        </row>
        <row r="921">
          <cell r="A921">
            <v>69306</v>
          </cell>
        </row>
        <row r="922">
          <cell r="A922">
            <v>69337</v>
          </cell>
        </row>
        <row r="923">
          <cell r="A923">
            <v>69367</v>
          </cell>
        </row>
        <row r="924">
          <cell r="A924">
            <v>69398</v>
          </cell>
        </row>
        <row r="925">
          <cell r="A925">
            <v>69429</v>
          </cell>
        </row>
        <row r="926">
          <cell r="A926">
            <v>69457</v>
          </cell>
        </row>
        <row r="927">
          <cell r="A927">
            <v>69488</v>
          </cell>
        </row>
        <row r="928">
          <cell r="A928">
            <v>69518</v>
          </cell>
        </row>
        <row r="929">
          <cell r="A929">
            <v>69549</v>
          </cell>
        </row>
        <row r="930">
          <cell r="A930">
            <v>69579</v>
          </cell>
        </row>
        <row r="931">
          <cell r="A931">
            <v>69610</v>
          </cell>
        </row>
        <row r="932">
          <cell r="A932">
            <v>69641</v>
          </cell>
        </row>
        <row r="933">
          <cell r="A933">
            <v>69671</v>
          </cell>
        </row>
        <row r="934">
          <cell r="A934">
            <v>69702</v>
          </cell>
        </row>
        <row r="935">
          <cell r="A935">
            <v>69732</v>
          </cell>
        </row>
        <row r="936">
          <cell r="A936">
            <v>69763</v>
          </cell>
        </row>
        <row r="937">
          <cell r="A937">
            <v>69794</v>
          </cell>
        </row>
        <row r="938">
          <cell r="A938">
            <v>69822</v>
          </cell>
        </row>
        <row r="939">
          <cell r="A939">
            <v>69853</v>
          </cell>
        </row>
        <row r="940">
          <cell r="A940">
            <v>69883</v>
          </cell>
        </row>
        <row r="941">
          <cell r="A941">
            <v>69914</v>
          </cell>
        </row>
        <row r="942">
          <cell r="A942">
            <v>69944</v>
          </cell>
        </row>
        <row r="943">
          <cell r="A943">
            <v>69975</v>
          </cell>
        </row>
        <row r="944">
          <cell r="A944">
            <v>70006</v>
          </cell>
        </row>
        <row r="945">
          <cell r="A945">
            <v>70036</v>
          </cell>
        </row>
        <row r="946">
          <cell r="A946">
            <v>70067</v>
          </cell>
        </row>
        <row r="947">
          <cell r="A947">
            <v>70097</v>
          </cell>
        </row>
        <row r="948">
          <cell r="A948">
            <v>70128</v>
          </cell>
        </row>
        <row r="949">
          <cell r="A949">
            <v>70159</v>
          </cell>
        </row>
        <row r="950">
          <cell r="A950">
            <v>70188</v>
          </cell>
        </row>
        <row r="951">
          <cell r="A951">
            <v>70219</v>
          </cell>
        </row>
        <row r="952">
          <cell r="A952">
            <v>70249</v>
          </cell>
        </row>
        <row r="953">
          <cell r="A953">
            <v>70280</v>
          </cell>
        </row>
        <row r="954">
          <cell r="A954">
            <v>70310</v>
          </cell>
        </row>
        <row r="955">
          <cell r="A955">
            <v>70341</v>
          </cell>
        </row>
        <row r="956">
          <cell r="A956">
            <v>70372</v>
          </cell>
        </row>
        <row r="957">
          <cell r="A957">
            <v>70402</v>
          </cell>
        </row>
        <row r="958">
          <cell r="A958">
            <v>70433</v>
          </cell>
        </row>
        <row r="959">
          <cell r="A959">
            <v>70463</v>
          </cell>
        </row>
        <row r="960">
          <cell r="A960">
            <v>70494</v>
          </cell>
        </row>
        <row r="961">
          <cell r="A961">
            <v>70525</v>
          </cell>
        </row>
        <row r="962">
          <cell r="A962">
            <v>70553</v>
          </cell>
        </row>
        <row r="963">
          <cell r="A963">
            <v>70584</v>
          </cell>
        </row>
        <row r="964">
          <cell r="A964">
            <v>70614</v>
          </cell>
        </row>
        <row r="965">
          <cell r="A965">
            <v>70645</v>
          </cell>
        </row>
        <row r="966">
          <cell r="A966">
            <v>70675</v>
          </cell>
        </row>
        <row r="967">
          <cell r="A967">
            <v>70706</v>
          </cell>
        </row>
        <row r="968">
          <cell r="A968">
            <v>70737</v>
          </cell>
        </row>
        <row r="969">
          <cell r="A969">
            <v>70767</v>
          </cell>
        </row>
        <row r="970">
          <cell r="A970">
            <v>70798</v>
          </cell>
        </row>
        <row r="971">
          <cell r="A971">
            <v>70828</v>
          </cell>
        </row>
        <row r="972">
          <cell r="A972">
            <v>70859</v>
          </cell>
        </row>
        <row r="973">
          <cell r="A973">
            <v>70890</v>
          </cell>
        </row>
        <row r="974">
          <cell r="A974">
            <v>70918</v>
          </cell>
        </row>
        <row r="975">
          <cell r="A975">
            <v>70949</v>
          </cell>
        </row>
        <row r="976">
          <cell r="A976">
            <v>70979</v>
          </cell>
        </row>
        <row r="977">
          <cell r="A977">
            <v>71010</v>
          </cell>
        </row>
        <row r="978">
          <cell r="A978">
            <v>71040</v>
          </cell>
        </row>
        <row r="979">
          <cell r="A979">
            <v>71071</v>
          </cell>
        </row>
        <row r="980">
          <cell r="A980">
            <v>71102</v>
          </cell>
        </row>
        <row r="981">
          <cell r="A981">
            <v>71132</v>
          </cell>
        </row>
        <row r="982">
          <cell r="A982">
            <v>71163</v>
          </cell>
        </row>
        <row r="983">
          <cell r="A983">
            <v>71193</v>
          </cell>
        </row>
        <row r="984">
          <cell r="A984">
            <v>71224</v>
          </cell>
        </row>
        <row r="985">
          <cell r="A985">
            <v>71255</v>
          </cell>
        </row>
        <row r="986">
          <cell r="A986">
            <v>71283</v>
          </cell>
        </row>
        <row r="987">
          <cell r="A987">
            <v>71314</v>
          </cell>
        </row>
        <row r="988">
          <cell r="A988">
            <v>71344</v>
          </cell>
        </row>
        <row r="989">
          <cell r="A989">
            <v>71375</v>
          </cell>
        </row>
        <row r="990">
          <cell r="A990">
            <v>71405</v>
          </cell>
        </row>
        <row r="991">
          <cell r="A991">
            <v>71436</v>
          </cell>
        </row>
        <row r="992">
          <cell r="A992">
            <v>71467</v>
          </cell>
        </row>
        <row r="993">
          <cell r="A993">
            <v>71497</v>
          </cell>
        </row>
        <row r="994">
          <cell r="A994">
            <v>71528</v>
          </cell>
        </row>
        <row r="995">
          <cell r="A995">
            <v>71558</v>
          </cell>
        </row>
        <row r="996">
          <cell r="A996">
            <v>71589</v>
          </cell>
        </row>
        <row r="997">
          <cell r="A997">
            <v>71620</v>
          </cell>
        </row>
        <row r="998">
          <cell r="A998">
            <v>71649</v>
          </cell>
        </row>
        <row r="999">
          <cell r="A999">
            <v>71680</v>
          </cell>
        </row>
        <row r="1000">
          <cell r="A1000">
            <v>71710</v>
          </cell>
        </row>
        <row r="1001">
          <cell r="A1001">
            <v>71741</v>
          </cell>
        </row>
        <row r="1002">
          <cell r="A1002">
            <v>71771</v>
          </cell>
        </row>
        <row r="1003">
          <cell r="A1003">
            <v>71802</v>
          </cell>
        </row>
        <row r="1004">
          <cell r="A1004">
            <v>71833</v>
          </cell>
        </row>
        <row r="1005">
          <cell r="A1005">
            <v>71863</v>
          </cell>
        </row>
        <row r="1006">
          <cell r="A1006">
            <v>71894</v>
          </cell>
        </row>
        <row r="1007">
          <cell r="A1007">
            <v>71924</v>
          </cell>
        </row>
        <row r="1008">
          <cell r="A1008">
            <v>71955</v>
          </cell>
        </row>
        <row r="1009">
          <cell r="A1009">
            <v>71986</v>
          </cell>
        </row>
        <row r="1010">
          <cell r="A1010">
            <v>72014</v>
          </cell>
        </row>
        <row r="1011">
          <cell r="A1011">
            <v>72045</v>
          </cell>
        </row>
        <row r="1012">
          <cell r="A1012">
            <v>72075</v>
          </cell>
        </row>
        <row r="1013">
          <cell r="A1013">
            <v>72106</v>
          </cell>
        </row>
        <row r="1014">
          <cell r="A1014">
            <v>72136</v>
          </cell>
        </row>
        <row r="1015">
          <cell r="A1015">
            <v>72167</v>
          </cell>
        </row>
        <row r="1016">
          <cell r="A1016">
            <v>72198</v>
          </cell>
        </row>
        <row r="1017">
          <cell r="A1017">
            <v>72228</v>
          </cell>
        </row>
        <row r="1018">
          <cell r="A1018">
            <v>72259</v>
          </cell>
        </row>
        <row r="1019">
          <cell r="A1019">
            <v>72289</v>
          </cell>
        </row>
        <row r="1020">
          <cell r="A1020">
            <v>72320</v>
          </cell>
        </row>
        <row r="1021">
          <cell r="A1021">
            <v>72351</v>
          </cell>
        </row>
        <row r="1022">
          <cell r="A1022">
            <v>72379</v>
          </cell>
        </row>
        <row r="1023">
          <cell r="A1023">
            <v>72410</v>
          </cell>
        </row>
        <row r="1024">
          <cell r="A1024">
            <v>72440</v>
          </cell>
        </row>
        <row r="1025">
          <cell r="A1025">
            <v>72471</v>
          </cell>
        </row>
      </sheetData>
      <sheetData sheetId="5" refreshError="1"/>
      <sheetData sheetId="6" refreshError="1"/>
      <sheetData sheetId="7" refreshError="1"/>
      <sheetData sheetId="8">
        <row r="6">
          <cell r="A6" t="str">
            <v>Aissa Laouan Wandarama</v>
          </cell>
        </row>
        <row r="7">
          <cell r="A7" t="str">
            <v>Amina Lamine Touré</v>
          </cell>
        </row>
        <row r="8">
          <cell r="A8" t="str">
            <v>Aboubacar Sidi Mahamane</v>
          </cell>
        </row>
        <row r="9">
          <cell r="A9" t="str">
            <v>Thiombiano Yampabou</v>
          </cell>
        </row>
        <row r="10">
          <cell r="A10" t="str">
            <v>Aminata Mounkaïla</v>
          </cell>
        </row>
        <row r="11">
          <cell r="A11" t="str">
            <v>Bandi Rawa Garba</v>
          </cell>
        </row>
        <row r="12">
          <cell r="A12" t="str">
            <v>Boukary Gousmane Aboubacar</v>
          </cell>
        </row>
        <row r="13">
          <cell r="A13" t="str">
            <v>Harouna Salou Abdoulaye</v>
          </cell>
        </row>
        <row r="14">
          <cell r="A14" t="str">
            <v>Habou Idrissa Ango</v>
          </cell>
        </row>
        <row r="15">
          <cell r="A15" t="str">
            <v>Issaka Bello Ayouba</v>
          </cell>
        </row>
        <row r="16">
          <cell r="A16" t="str">
            <v>Mme Issaka Batoma Adama</v>
          </cell>
        </row>
        <row r="17">
          <cell r="A17" t="str">
            <v>Safiatou Soumana</v>
          </cell>
        </row>
        <row r="18">
          <cell r="A18" t="str">
            <v>Salifou Diori Salamatou</v>
          </cell>
        </row>
        <row r="19">
          <cell r="A19" t="str">
            <v>Ramatou Abdou Souley</v>
          </cell>
        </row>
        <row r="20">
          <cell r="A20" t="str">
            <v>Kadidjatou Moumouni Issaka</v>
          </cell>
        </row>
        <row r="21">
          <cell r="A21" t="str">
            <v>Aminatou Amadou</v>
          </cell>
        </row>
        <row r="22">
          <cell r="A22" t="str">
            <v>Salamatou Chékaraou</v>
          </cell>
        </row>
        <row r="23">
          <cell r="A23" t="str">
            <v>Kadidiatou Diakité Mamadou</v>
          </cell>
        </row>
        <row r="24">
          <cell r="A24" t="str">
            <v>Garba Oumarou Saibou</v>
          </cell>
        </row>
        <row r="25">
          <cell r="A25" t="str">
            <v>Ousseini Chaibou</v>
          </cell>
        </row>
        <row r="26">
          <cell r="A26" t="str">
            <v>Ali Bassitalo Mahamadou</v>
          </cell>
        </row>
        <row r="27">
          <cell r="A27" t="str">
            <v>Nafissatou Idrissa Djibo</v>
          </cell>
        </row>
        <row r="28">
          <cell r="A28" t="str">
            <v>Idrissa Issoufou Ali</v>
          </cell>
        </row>
        <row r="29">
          <cell r="A29" t="str">
            <v>Moussa Issoufou</v>
          </cell>
        </row>
        <row r="30">
          <cell r="A30" t="str">
            <v>Omar Atto</v>
          </cell>
        </row>
        <row r="31">
          <cell r="A31" t="str">
            <v>Harouna Fatima</v>
          </cell>
        </row>
        <row r="32">
          <cell r="A32" t="str">
            <v>Abdoul Rajikou Soumaila Angoua</v>
          </cell>
        </row>
        <row r="33">
          <cell r="A33" t="str">
            <v>Alhassane Sara Abdoulaye</v>
          </cell>
        </row>
        <row r="34">
          <cell r="A34" t="str">
            <v>Ahmed Madaoua Hassane</v>
          </cell>
        </row>
        <row r="35">
          <cell r="A35" t="str">
            <v>Abdou Sani</v>
          </cell>
        </row>
        <row r="36">
          <cell r="A36" t="str">
            <v>Rachid Odet</v>
          </cell>
        </row>
        <row r="37">
          <cell r="A37" t="str">
            <v>Mamoudou Seydou</v>
          </cell>
        </row>
        <row r="38">
          <cell r="A38" t="str">
            <v>Issaka Aboubacar</v>
          </cell>
        </row>
        <row r="39">
          <cell r="A39" t="str">
            <v>Ali Mahamane</v>
          </cell>
        </row>
        <row r="40">
          <cell r="A40" t="str">
            <v>Ibrahim Sido</v>
          </cell>
        </row>
        <row r="41">
          <cell r="A41" t="str">
            <v>Abdoulaye Saibou Mohamed</v>
          </cell>
        </row>
        <row r="42">
          <cell r="A42" t="str">
            <v>Rakiatou Oumarou</v>
          </cell>
        </row>
        <row r="43">
          <cell r="A43" t="str">
            <v>Moustapha Tchari</v>
          </cell>
        </row>
        <row r="44">
          <cell r="A44" t="str">
            <v>Issaka Karimou Rahana/Rahamou</v>
          </cell>
        </row>
        <row r="45">
          <cell r="A45" t="str">
            <v>Tchiroma Gambo Mamadou</v>
          </cell>
        </row>
        <row r="46">
          <cell r="A46" t="str">
            <v>Ibrahima Issiaka Omar</v>
          </cell>
        </row>
        <row r="47">
          <cell r="A47" t="str">
            <v>Abdoulaye Garba Tchiouaké</v>
          </cell>
        </row>
        <row r="48">
          <cell r="A48" t="str">
            <v>Aminata Touré</v>
          </cell>
        </row>
        <row r="49">
          <cell r="A49" t="str">
            <v>Mariama Laouali Souley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  <row r="74">
          <cell r="A74">
            <v>0</v>
          </cell>
        </row>
        <row r="75">
          <cell r="A75">
            <v>0</v>
          </cell>
        </row>
        <row r="76">
          <cell r="A76">
            <v>0</v>
          </cell>
        </row>
        <row r="77">
          <cell r="A77">
            <v>0</v>
          </cell>
        </row>
        <row r="78">
          <cell r="A78">
            <v>0</v>
          </cell>
        </row>
        <row r="79">
          <cell r="A79">
            <v>0</v>
          </cell>
        </row>
        <row r="80">
          <cell r="A80">
            <v>0</v>
          </cell>
        </row>
        <row r="81">
          <cell r="A81">
            <v>0</v>
          </cell>
        </row>
        <row r="82">
          <cell r="A82">
            <v>0</v>
          </cell>
        </row>
        <row r="83">
          <cell r="A83">
            <v>0</v>
          </cell>
        </row>
        <row r="84">
          <cell r="A84">
            <v>0</v>
          </cell>
        </row>
        <row r="85">
          <cell r="A85">
            <v>0</v>
          </cell>
        </row>
        <row r="86">
          <cell r="A86">
            <v>0</v>
          </cell>
        </row>
        <row r="87">
          <cell r="A87">
            <v>0</v>
          </cell>
        </row>
        <row r="88">
          <cell r="A88">
            <v>0</v>
          </cell>
        </row>
        <row r="89">
          <cell r="A89">
            <v>0</v>
          </cell>
        </row>
        <row r="90">
          <cell r="A90">
            <v>0</v>
          </cell>
        </row>
        <row r="91">
          <cell r="A91">
            <v>0</v>
          </cell>
        </row>
        <row r="92">
          <cell r="A92">
            <v>0</v>
          </cell>
        </row>
        <row r="93">
          <cell r="A93">
            <v>0</v>
          </cell>
        </row>
        <row r="94">
          <cell r="A94">
            <v>0</v>
          </cell>
        </row>
        <row r="95">
          <cell r="A95">
            <v>0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</sheetData>
      <sheetData sheetId="9" refreshError="1"/>
      <sheetData sheetId="10">
        <row r="4">
          <cell r="D4" t="str">
            <v>NEA</v>
          </cell>
        </row>
        <row r="6">
          <cell r="D6" t="str">
            <v>PYRL1</v>
          </cell>
        </row>
        <row r="8">
          <cell r="D8" t="str">
            <v>2016/006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de"/>
      <sheetName val="Salaire"/>
      <sheetName val="Allocation Sal"/>
      <sheetName val="Avance &amp; Prêt"/>
      <sheetName val="1-Mamadou"/>
      <sheetName val="Paramètres"/>
      <sheetName val="Salaires actualisés CCF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>
        <row r="5">
          <cell r="A5" t="str">
            <v>cat 1</v>
          </cell>
        </row>
        <row r="6">
          <cell r="A6" t="str">
            <v>cat 1 Ech A</v>
          </cell>
        </row>
        <row r="7">
          <cell r="A7" t="str">
            <v>cat 1 Ech B</v>
          </cell>
        </row>
        <row r="8">
          <cell r="A8" t="str">
            <v>Cat 2</v>
          </cell>
        </row>
        <row r="9">
          <cell r="A9" t="str">
            <v>Cat 3</v>
          </cell>
        </row>
        <row r="10">
          <cell r="A10" t="str">
            <v>Cat 4</v>
          </cell>
        </row>
        <row r="11">
          <cell r="A11" t="str">
            <v>Cat 5</v>
          </cell>
        </row>
        <row r="12">
          <cell r="A12" t="str">
            <v>Cat 6</v>
          </cell>
        </row>
        <row r="13">
          <cell r="A13" t="str">
            <v>Cat 7</v>
          </cell>
        </row>
        <row r="14">
          <cell r="A14" t="str">
            <v>Cat 7 Ech A</v>
          </cell>
        </row>
        <row r="15">
          <cell r="A15" t="str">
            <v>Cat 7 Ech B</v>
          </cell>
        </row>
        <row r="16">
          <cell r="A16" t="str">
            <v>Cat 8</v>
          </cell>
        </row>
        <row r="17">
          <cell r="A17" t="str">
            <v>Cat 8 Ech A</v>
          </cell>
        </row>
        <row r="18">
          <cell r="A18" t="str">
            <v>Cat 8 Ech B</v>
          </cell>
        </row>
        <row r="19">
          <cell r="A19" t="str">
            <v>Cat 8 Ech C</v>
          </cell>
        </row>
        <row r="20">
          <cell r="A20" t="str">
            <v>Cat 9</v>
          </cell>
        </row>
        <row r="21">
          <cell r="A21" t="str">
            <v>Cat 9 Ech A</v>
          </cell>
        </row>
        <row r="22">
          <cell r="A22" t="str">
            <v>Cat 9 Ech B</v>
          </cell>
        </row>
        <row r="23">
          <cell r="A23" t="str">
            <v>Cat 10</v>
          </cell>
        </row>
        <row r="24">
          <cell r="A24" t="str">
            <v>Cat 10 Ech A</v>
          </cell>
        </row>
        <row r="25">
          <cell r="A25" t="str">
            <v>Cat 10 Ech B</v>
          </cell>
        </row>
        <row r="26">
          <cell r="A26" t="str">
            <v>Cat 10 Ech C</v>
          </cell>
        </row>
        <row r="27">
          <cell r="A27" t="str">
            <v>Cat 11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2014B"/>
      <sheetName val="BUDGXMALRP"/>
      <sheetName val="BUDGXMALPG"/>
      <sheetName val="BUDGXMALCO"/>
      <sheetName val="BUDGXMALSY"/>
      <sheetName val="TOTAL"/>
      <sheetName val="TOTAL$"/>
      <sheetName val="SUMMARY"/>
      <sheetName val="SUMMARY$"/>
      <sheetName val="BUDGXMALST"/>
      <sheetName val="Salary Increase"/>
      <sheetName val="BUDGXMALRent"/>
      <sheetName val="BUDGXMALComm"/>
      <sheetName val="BUDGXAFGOfficeSupplies"/>
      <sheetName val="BUDGXMALInsurance"/>
      <sheetName val="BUDGXMALConsultant"/>
      <sheetName val="BUDGXMALVE"/>
      <sheetName val="BUDGXMALTravel"/>
      <sheetName val="BUDGXMALEnt&amp;Gifts"/>
      <sheetName val="BUDGXMALOtherExp"/>
      <sheetName val="BUDGXMALTK"/>
      <sheetName val="BUDGXMALCM"/>
      <sheetName val="BUDGXMALSE"/>
      <sheetName val="BUDGXMALCA"/>
    </sheetNames>
    <sheetDataSet>
      <sheetData sheetId="0">
        <row r="2">
          <cell r="B2" t="str">
            <v>Mali</v>
          </cell>
          <cell r="H2">
            <v>2017</v>
          </cell>
          <cell r="K2" t="str">
            <v>XOF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gés Namata"/>
      <sheetName val="congés Gamatié"/>
      <sheetName val="congés Zoré"/>
      <sheetName val="congés Hamsatou"/>
      <sheetName val="congés Saidou"/>
      <sheetName val="congés Manou"/>
      <sheetName val="congés Elhadi"/>
      <sheetName val="droit Abdoulaye"/>
      <sheetName val="état"/>
      <sheetName val="état LM (2)"/>
      <sheetName val="état LM (3)"/>
      <sheetName val="Latifa Maï Moussa (4)"/>
      <sheetName val="Latifa Maï Moussa (3)"/>
      <sheetName val="état 2013MI"/>
      <sheetName val="état LM"/>
      <sheetName val="état 2013 (3)"/>
      <sheetName val="état 2014"/>
      <sheetName val="Latifa Maï Moussa"/>
      <sheetName val="Gamatié"/>
      <sheetName val="Manou Halirou"/>
      <sheetName val="Moussa Issoufou"/>
      <sheetName val="Elhadi Alhassane"/>
      <sheetName val="Hamsatou Ousseini"/>
      <sheetName val="Saidou "/>
      <sheetName val="Zoré "/>
      <sheetName val="Agia"/>
      <sheetName val="Etat IUTS"/>
      <sheetName val="Calcul IUTS"/>
      <sheetName val="Table IUTS"/>
      <sheetName val="Moniked PARENT"/>
      <sheetName val="Sheet1"/>
      <sheetName val="Sheet2"/>
      <sheetName val="Sheet3"/>
      <sheetName val="NA Extra "/>
      <sheetName val="SO Ext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1">
          <cell r="A21">
            <v>116000</v>
          </cell>
          <cell r="B21">
            <v>7740</v>
          </cell>
          <cell r="C21">
            <v>6928</v>
          </cell>
          <cell r="D21">
            <v>6116</v>
          </cell>
          <cell r="E21">
            <v>5791</v>
          </cell>
          <cell r="F21">
            <v>5481</v>
          </cell>
          <cell r="G21">
            <v>5295</v>
          </cell>
          <cell r="H21">
            <v>5110</v>
          </cell>
          <cell r="I21">
            <v>4924</v>
          </cell>
        </row>
        <row r="22">
          <cell r="A22">
            <v>117000</v>
          </cell>
          <cell r="B22">
            <v>7880</v>
          </cell>
          <cell r="C22">
            <v>7061</v>
          </cell>
          <cell r="D22">
            <v>6242</v>
          </cell>
          <cell r="E22">
            <v>5914</v>
          </cell>
          <cell r="F22">
            <v>5587</v>
          </cell>
          <cell r="G22">
            <v>5362</v>
          </cell>
          <cell r="H22">
            <v>5175</v>
          </cell>
          <cell r="I22">
            <v>4988</v>
          </cell>
        </row>
        <row r="23">
          <cell r="A23">
            <v>118000</v>
          </cell>
          <cell r="B23">
            <v>8020</v>
          </cell>
          <cell r="C23">
            <v>7194</v>
          </cell>
          <cell r="D23">
            <v>6368</v>
          </cell>
          <cell r="E23">
            <v>6038</v>
          </cell>
          <cell r="F23">
            <v>5707</v>
          </cell>
          <cell r="G23">
            <v>5430</v>
          </cell>
          <cell r="H23">
            <v>5241</v>
          </cell>
          <cell r="I23">
            <v>5052</v>
          </cell>
        </row>
        <row r="24">
          <cell r="A24">
            <v>119000</v>
          </cell>
          <cell r="B24">
            <v>8160</v>
          </cell>
          <cell r="C24">
            <v>7327</v>
          </cell>
          <cell r="D24">
            <v>6494</v>
          </cell>
          <cell r="E24">
            <v>6161</v>
          </cell>
          <cell r="F24">
            <v>5799</v>
          </cell>
          <cell r="G24">
            <v>5497</v>
          </cell>
          <cell r="H24">
            <v>5306</v>
          </cell>
          <cell r="I24">
            <v>5116</v>
          </cell>
        </row>
        <row r="25">
          <cell r="A25">
            <v>120000</v>
          </cell>
          <cell r="B25">
            <v>8300</v>
          </cell>
          <cell r="C25">
            <v>7460</v>
          </cell>
          <cell r="D25">
            <v>6620</v>
          </cell>
          <cell r="E25">
            <v>6284</v>
          </cell>
          <cell r="F25">
            <v>5905</v>
          </cell>
          <cell r="G25">
            <v>5564</v>
          </cell>
          <cell r="H25">
            <v>5373</v>
          </cell>
          <cell r="I25">
            <v>5180</v>
          </cell>
        </row>
        <row r="26">
          <cell r="A26">
            <v>121000</v>
          </cell>
          <cell r="B26">
            <v>8440</v>
          </cell>
          <cell r="C26">
            <v>7593</v>
          </cell>
          <cell r="D26">
            <v>6746</v>
          </cell>
          <cell r="E26">
            <v>6407</v>
          </cell>
          <cell r="F26">
            <v>6011</v>
          </cell>
          <cell r="G26">
            <v>5631</v>
          </cell>
          <cell r="H26">
            <v>5439</v>
          </cell>
          <cell r="I26">
            <v>5244</v>
          </cell>
        </row>
        <row r="27">
          <cell r="A27">
            <v>122000</v>
          </cell>
          <cell r="B27">
            <v>8580</v>
          </cell>
          <cell r="C27">
            <v>7726</v>
          </cell>
          <cell r="D27">
            <v>6872</v>
          </cell>
          <cell r="E27">
            <v>6530</v>
          </cell>
          <cell r="F27">
            <v>6117</v>
          </cell>
          <cell r="G27">
            <v>5704</v>
          </cell>
          <cell r="H27">
            <v>5505</v>
          </cell>
          <cell r="I27">
            <v>5308</v>
          </cell>
        </row>
        <row r="28">
          <cell r="A28">
            <v>123000</v>
          </cell>
          <cell r="B28">
            <v>8720</v>
          </cell>
          <cell r="C28">
            <v>7859</v>
          </cell>
          <cell r="D28">
            <v>6998</v>
          </cell>
          <cell r="E28">
            <v>6654</v>
          </cell>
          <cell r="F28">
            <v>6223</v>
          </cell>
          <cell r="G28">
            <v>5792</v>
          </cell>
          <cell r="H28">
            <v>5571</v>
          </cell>
          <cell r="I28">
            <v>5372</v>
          </cell>
        </row>
        <row r="29">
          <cell r="A29">
            <v>124000</v>
          </cell>
          <cell r="B29">
            <v>8860</v>
          </cell>
          <cell r="C29">
            <v>7992</v>
          </cell>
          <cell r="D29">
            <v>7124</v>
          </cell>
          <cell r="E29">
            <v>6777</v>
          </cell>
          <cell r="F29">
            <v>6430</v>
          </cell>
          <cell r="G29">
            <v>6083</v>
          </cell>
          <cell r="H29">
            <v>5637</v>
          </cell>
          <cell r="I29">
            <v>5436</v>
          </cell>
        </row>
        <row r="30">
          <cell r="A30">
            <v>125000</v>
          </cell>
          <cell r="B30">
            <v>9000</v>
          </cell>
          <cell r="C30">
            <v>8125</v>
          </cell>
          <cell r="D30">
            <v>7250</v>
          </cell>
          <cell r="E30">
            <v>6900</v>
          </cell>
          <cell r="F30">
            <v>6550</v>
          </cell>
          <cell r="G30">
            <v>6200</v>
          </cell>
          <cell r="H30">
            <v>5703</v>
          </cell>
          <cell r="I30">
            <v>5500</v>
          </cell>
        </row>
        <row r="31">
          <cell r="A31">
            <v>126000</v>
          </cell>
          <cell r="B31">
            <v>9140</v>
          </cell>
          <cell r="C31">
            <v>8258</v>
          </cell>
          <cell r="D31">
            <v>7376</v>
          </cell>
          <cell r="E31">
            <v>7023</v>
          </cell>
          <cell r="F31">
            <v>6670</v>
          </cell>
          <cell r="G31">
            <v>6317</v>
          </cell>
          <cell r="H31">
            <v>5760</v>
          </cell>
          <cell r="I31">
            <v>5612</v>
          </cell>
        </row>
        <row r="32">
          <cell r="A32">
            <v>127000</v>
          </cell>
          <cell r="B32">
            <v>9280</v>
          </cell>
          <cell r="C32">
            <v>8391</v>
          </cell>
          <cell r="D32">
            <v>7502</v>
          </cell>
          <cell r="E32">
            <v>7146</v>
          </cell>
          <cell r="F32">
            <v>6790</v>
          </cell>
          <cell r="G32">
            <v>6434</v>
          </cell>
          <cell r="H32">
            <v>5825</v>
          </cell>
          <cell r="I32">
            <v>5724</v>
          </cell>
        </row>
        <row r="33">
          <cell r="A33">
            <v>128000</v>
          </cell>
          <cell r="B33">
            <v>9420</v>
          </cell>
          <cell r="C33">
            <v>8524</v>
          </cell>
          <cell r="D33">
            <v>7628</v>
          </cell>
          <cell r="E33">
            <v>7270</v>
          </cell>
          <cell r="F33">
            <v>6912</v>
          </cell>
          <cell r="G33">
            <v>6554</v>
          </cell>
          <cell r="H33">
            <v>5890</v>
          </cell>
          <cell r="I33">
            <v>5836</v>
          </cell>
        </row>
        <row r="34">
          <cell r="A34">
            <v>129000</v>
          </cell>
          <cell r="B34">
            <v>9560</v>
          </cell>
          <cell r="C34">
            <v>8657</v>
          </cell>
          <cell r="D34">
            <v>7754</v>
          </cell>
          <cell r="E34">
            <v>7393</v>
          </cell>
          <cell r="F34">
            <v>7032</v>
          </cell>
          <cell r="G34">
            <v>6671</v>
          </cell>
          <cell r="H34">
            <v>5955</v>
          </cell>
          <cell r="I34">
            <v>5948</v>
          </cell>
        </row>
        <row r="35">
          <cell r="A35">
            <v>130000</v>
          </cell>
          <cell r="B35">
            <v>9700</v>
          </cell>
          <cell r="C35">
            <v>8790</v>
          </cell>
          <cell r="D35">
            <v>7880</v>
          </cell>
          <cell r="E35">
            <v>7516</v>
          </cell>
          <cell r="F35">
            <v>7152</v>
          </cell>
          <cell r="G35">
            <v>6788</v>
          </cell>
          <cell r="H35">
            <v>6020</v>
          </cell>
          <cell r="I35">
            <v>6060</v>
          </cell>
        </row>
        <row r="36">
          <cell r="A36">
            <v>131000</v>
          </cell>
          <cell r="B36">
            <v>9840</v>
          </cell>
          <cell r="C36">
            <v>8923</v>
          </cell>
          <cell r="D36">
            <v>8006</v>
          </cell>
          <cell r="E36">
            <v>7639</v>
          </cell>
          <cell r="F36">
            <v>7272</v>
          </cell>
          <cell r="G36">
            <v>6905</v>
          </cell>
          <cell r="H36">
            <v>6085</v>
          </cell>
          <cell r="I36">
            <v>6172</v>
          </cell>
        </row>
        <row r="37">
          <cell r="A37">
            <v>132000</v>
          </cell>
          <cell r="B37">
            <v>9980</v>
          </cell>
          <cell r="C37">
            <v>9056</v>
          </cell>
          <cell r="D37">
            <v>8132</v>
          </cell>
          <cell r="E37">
            <v>7762</v>
          </cell>
          <cell r="F37">
            <v>7392</v>
          </cell>
          <cell r="G37">
            <v>7022</v>
          </cell>
          <cell r="H37">
            <v>6150</v>
          </cell>
          <cell r="I37">
            <v>6284</v>
          </cell>
        </row>
        <row r="38">
          <cell r="A38">
            <v>133000</v>
          </cell>
          <cell r="B38">
            <v>10120</v>
          </cell>
          <cell r="C38">
            <v>9189</v>
          </cell>
          <cell r="D38">
            <v>8258</v>
          </cell>
          <cell r="E38">
            <v>7886</v>
          </cell>
          <cell r="F38">
            <v>7514</v>
          </cell>
          <cell r="G38">
            <v>7142</v>
          </cell>
          <cell r="H38">
            <v>6215</v>
          </cell>
          <cell r="I38">
            <v>6396</v>
          </cell>
        </row>
        <row r="39">
          <cell r="A39">
            <v>134000</v>
          </cell>
          <cell r="B39">
            <v>10260</v>
          </cell>
          <cell r="C39">
            <v>9322</v>
          </cell>
          <cell r="D39">
            <v>8384</v>
          </cell>
          <cell r="E39">
            <v>8009</v>
          </cell>
          <cell r="F39">
            <v>7634</v>
          </cell>
          <cell r="G39">
            <v>7259</v>
          </cell>
          <cell r="H39">
            <v>6280</v>
          </cell>
          <cell r="I39">
            <v>6508</v>
          </cell>
        </row>
        <row r="40">
          <cell r="A40">
            <v>135000</v>
          </cell>
          <cell r="B40">
            <v>10400</v>
          </cell>
          <cell r="C40">
            <v>9455</v>
          </cell>
          <cell r="D40">
            <v>8510</v>
          </cell>
          <cell r="E40">
            <v>8132</v>
          </cell>
          <cell r="F40">
            <v>7754</v>
          </cell>
          <cell r="G40">
            <v>7376</v>
          </cell>
          <cell r="H40">
            <v>6345</v>
          </cell>
          <cell r="I40">
            <v>6620</v>
          </cell>
        </row>
        <row r="41">
          <cell r="A41">
            <v>136000</v>
          </cell>
          <cell r="B41">
            <v>10540</v>
          </cell>
          <cell r="C41">
            <v>9588</v>
          </cell>
          <cell r="D41">
            <v>8636</v>
          </cell>
          <cell r="E41">
            <v>8255</v>
          </cell>
          <cell r="F41">
            <v>7601</v>
          </cell>
          <cell r="G41">
            <v>6951</v>
          </cell>
          <cell r="H41">
            <v>6410</v>
          </cell>
          <cell r="I41">
            <v>6732</v>
          </cell>
        </row>
        <row r="42">
          <cell r="A42">
            <v>137000</v>
          </cell>
          <cell r="B42">
            <v>10680</v>
          </cell>
          <cell r="C42">
            <v>9721</v>
          </cell>
          <cell r="D42">
            <v>8762</v>
          </cell>
          <cell r="E42">
            <v>8378</v>
          </cell>
          <cell r="F42">
            <v>7707</v>
          </cell>
          <cell r="G42">
            <v>7040</v>
          </cell>
          <cell r="H42">
            <v>6475</v>
          </cell>
          <cell r="I42">
            <v>6844</v>
          </cell>
        </row>
        <row r="43">
          <cell r="A43">
            <v>138000</v>
          </cell>
          <cell r="B43">
            <v>10820</v>
          </cell>
          <cell r="C43">
            <v>9854</v>
          </cell>
          <cell r="D43">
            <v>8888</v>
          </cell>
          <cell r="E43">
            <v>8502</v>
          </cell>
          <cell r="F43">
            <v>7813</v>
          </cell>
          <cell r="G43">
            <v>7129</v>
          </cell>
          <cell r="H43">
            <v>6540</v>
          </cell>
          <cell r="I43">
            <v>6956</v>
          </cell>
        </row>
        <row r="44">
          <cell r="A44">
            <v>139000</v>
          </cell>
          <cell r="B44">
            <v>10960</v>
          </cell>
          <cell r="C44">
            <v>9987</v>
          </cell>
          <cell r="D44">
            <v>9014</v>
          </cell>
          <cell r="E44">
            <v>8625</v>
          </cell>
          <cell r="F44">
            <v>7919</v>
          </cell>
          <cell r="G44">
            <v>7218</v>
          </cell>
          <cell r="H44">
            <v>6605</v>
          </cell>
          <cell r="I44">
            <v>7068</v>
          </cell>
        </row>
        <row r="45">
          <cell r="A45">
            <v>140000</v>
          </cell>
          <cell r="B45">
            <v>11100</v>
          </cell>
          <cell r="C45">
            <v>10120</v>
          </cell>
          <cell r="D45">
            <v>9140</v>
          </cell>
          <cell r="E45">
            <v>8748</v>
          </cell>
          <cell r="F45">
            <v>8025</v>
          </cell>
          <cell r="G45">
            <v>7307</v>
          </cell>
          <cell r="H45">
            <v>6670</v>
          </cell>
          <cell r="I45">
            <v>7180</v>
          </cell>
        </row>
        <row r="46">
          <cell r="A46">
            <v>141000</v>
          </cell>
          <cell r="B46">
            <v>11240</v>
          </cell>
          <cell r="C46">
            <v>10253</v>
          </cell>
          <cell r="D46">
            <v>9266</v>
          </cell>
          <cell r="E46">
            <v>8871</v>
          </cell>
          <cell r="F46">
            <v>8131</v>
          </cell>
          <cell r="G46">
            <v>7396</v>
          </cell>
          <cell r="H46">
            <v>6735</v>
          </cell>
          <cell r="I46">
            <v>7292</v>
          </cell>
        </row>
        <row r="47">
          <cell r="A47">
            <v>142000</v>
          </cell>
          <cell r="B47">
            <v>11380</v>
          </cell>
          <cell r="C47">
            <v>10386</v>
          </cell>
          <cell r="D47">
            <v>9392</v>
          </cell>
          <cell r="E47">
            <v>8994</v>
          </cell>
          <cell r="F47">
            <v>8237</v>
          </cell>
          <cell r="G47">
            <v>7485</v>
          </cell>
          <cell r="H47">
            <v>6800</v>
          </cell>
          <cell r="I47">
            <v>7404</v>
          </cell>
        </row>
        <row r="48">
          <cell r="A48">
            <v>143000</v>
          </cell>
          <cell r="B48">
            <v>11520</v>
          </cell>
          <cell r="C48">
            <v>10519</v>
          </cell>
          <cell r="D48">
            <v>9518</v>
          </cell>
          <cell r="E48">
            <v>9118</v>
          </cell>
          <cell r="F48">
            <v>8343</v>
          </cell>
          <cell r="G48">
            <v>7574</v>
          </cell>
          <cell r="H48">
            <v>6865</v>
          </cell>
          <cell r="I48">
            <v>7516</v>
          </cell>
        </row>
        <row r="49">
          <cell r="A49">
            <v>144000</v>
          </cell>
          <cell r="B49">
            <v>11660</v>
          </cell>
          <cell r="C49">
            <v>10652</v>
          </cell>
          <cell r="D49">
            <v>9644</v>
          </cell>
          <cell r="E49">
            <v>9241</v>
          </cell>
          <cell r="F49">
            <v>8449</v>
          </cell>
          <cell r="G49">
            <v>7663</v>
          </cell>
          <cell r="H49">
            <v>6930</v>
          </cell>
          <cell r="I49">
            <v>7628</v>
          </cell>
        </row>
        <row r="50">
          <cell r="A50">
            <v>145000</v>
          </cell>
          <cell r="B50">
            <v>11800</v>
          </cell>
          <cell r="C50">
            <v>10785</v>
          </cell>
          <cell r="D50">
            <v>9770</v>
          </cell>
          <cell r="E50">
            <v>9364</v>
          </cell>
          <cell r="F50">
            <v>8555</v>
          </cell>
          <cell r="G50">
            <v>7752</v>
          </cell>
          <cell r="H50">
            <v>6995</v>
          </cell>
          <cell r="I50">
            <v>7740</v>
          </cell>
        </row>
        <row r="51">
          <cell r="A51">
            <v>146000</v>
          </cell>
          <cell r="B51">
            <v>11940</v>
          </cell>
          <cell r="C51">
            <v>10918</v>
          </cell>
          <cell r="D51">
            <v>9896</v>
          </cell>
          <cell r="E51">
            <v>9487</v>
          </cell>
          <cell r="F51">
            <v>8661</v>
          </cell>
          <cell r="G51">
            <v>7841</v>
          </cell>
          <cell r="H51">
            <v>7060</v>
          </cell>
          <cell r="I51">
            <v>7852</v>
          </cell>
        </row>
        <row r="52">
          <cell r="A52">
            <v>147000</v>
          </cell>
          <cell r="B52">
            <v>12080</v>
          </cell>
          <cell r="C52">
            <v>11051</v>
          </cell>
          <cell r="D52">
            <v>10022</v>
          </cell>
          <cell r="E52">
            <v>9610</v>
          </cell>
          <cell r="F52">
            <v>8767</v>
          </cell>
          <cell r="G52">
            <v>7930</v>
          </cell>
          <cell r="H52">
            <v>7125</v>
          </cell>
          <cell r="I52">
            <v>7964</v>
          </cell>
        </row>
        <row r="53">
          <cell r="A53">
            <v>148000</v>
          </cell>
          <cell r="B53">
            <v>12220</v>
          </cell>
          <cell r="C53">
            <v>11184</v>
          </cell>
          <cell r="D53">
            <v>10148</v>
          </cell>
          <cell r="E53">
            <v>9734</v>
          </cell>
          <cell r="F53">
            <v>8873</v>
          </cell>
          <cell r="G53">
            <v>8019</v>
          </cell>
          <cell r="H53">
            <v>7190</v>
          </cell>
          <cell r="I53">
            <v>8076</v>
          </cell>
        </row>
        <row r="54">
          <cell r="A54">
            <v>149000</v>
          </cell>
          <cell r="B54">
            <v>12360</v>
          </cell>
          <cell r="C54">
            <v>11317</v>
          </cell>
          <cell r="D54">
            <v>10274</v>
          </cell>
          <cell r="E54">
            <v>9857</v>
          </cell>
          <cell r="F54">
            <v>8979</v>
          </cell>
          <cell r="G54">
            <v>8108</v>
          </cell>
          <cell r="H54">
            <v>7255</v>
          </cell>
          <cell r="I54">
            <v>8188</v>
          </cell>
        </row>
        <row r="55">
          <cell r="A55">
            <v>150000</v>
          </cell>
          <cell r="B55">
            <v>12500</v>
          </cell>
          <cell r="C55">
            <v>11450</v>
          </cell>
          <cell r="D55">
            <v>10400</v>
          </cell>
          <cell r="E55">
            <v>9980</v>
          </cell>
          <cell r="F55">
            <v>9085</v>
          </cell>
          <cell r="G55">
            <v>8197</v>
          </cell>
          <cell r="H55">
            <v>7320</v>
          </cell>
          <cell r="I55">
            <v>8300</v>
          </cell>
        </row>
        <row r="56">
          <cell r="A56">
            <v>151000</v>
          </cell>
          <cell r="B56">
            <v>12720</v>
          </cell>
          <cell r="C56">
            <v>11583</v>
          </cell>
          <cell r="D56">
            <v>10526</v>
          </cell>
          <cell r="E56">
            <v>10103</v>
          </cell>
          <cell r="F56">
            <v>9191</v>
          </cell>
          <cell r="G56">
            <v>8286</v>
          </cell>
          <cell r="H56">
            <v>7385</v>
          </cell>
          <cell r="I56">
            <v>8412</v>
          </cell>
        </row>
        <row r="57">
          <cell r="A57">
            <v>152000</v>
          </cell>
          <cell r="B57">
            <v>12940</v>
          </cell>
          <cell r="C57">
            <v>11716</v>
          </cell>
          <cell r="D57">
            <v>10652</v>
          </cell>
          <cell r="E57">
            <v>10226</v>
          </cell>
          <cell r="F57">
            <v>9297</v>
          </cell>
          <cell r="G57">
            <v>8375</v>
          </cell>
          <cell r="H57">
            <v>7450</v>
          </cell>
          <cell r="I57">
            <v>8524</v>
          </cell>
        </row>
        <row r="58">
          <cell r="A58">
            <v>153000</v>
          </cell>
          <cell r="B58">
            <v>13160</v>
          </cell>
          <cell r="C58">
            <v>11849</v>
          </cell>
          <cell r="D58">
            <v>10778</v>
          </cell>
          <cell r="E58">
            <v>10350</v>
          </cell>
          <cell r="F58">
            <v>9403</v>
          </cell>
          <cell r="G58">
            <v>8464</v>
          </cell>
          <cell r="H58">
            <v>7515</v>
          </cell>
          <cell r="I58">
            <v>8636</v>
          </cell>
        </row>
        <row r="59">
          <cell r="A59">
            <v>154000</v>
          </cell>
          <cell r="B59">
            <v>13380</v>
          </cell>
          <cell r="C59">
            <v>11982</v>
          </cell>
          <cell r="D59">
            <v>10904</v>
          </cell>
          <cell r="E59">
            <v>10473</v>
          </cell>
          <cell r="F59">
            <v>9509</v>
          </cell>
          <cell r="G59">
            <v>8553</v>
          </cell>
          <cell r="H59">
            <v>7580</v>
          </cell>
          <cell r="I59">
            <v>8748</v>
          </cell>
        </row>
        <row r="60">
          <cell r="A60">
            <v>155000</v>
          </cell>
          <cell r="B60">
            <v>13600</v>
          </cell>
          <cell r="C60">
            <v>12115</v>
          </cell>
          <cell r="D60">
            <v>11030</v>
          </cell>
          <cell r="E60">
            <v>10596</v>
          </cell>
          <cell r="F60">
            <v>9615</v>
          </cell>
          <cell r="G60">
            <v>8642</v>
          </cell>
          <cell r="H60">
            <v>7645</v>
          </cell>
          <cell r="I60">
            <v>8860</v>
          </cell>
        </row>
        <row r="61">
          <cell r="A61">
            <v>156000</v>
          </cell>
        </row>
        <row r="62">
          <cell r="A62">
            <v>157000</v>
          </cell>
        </row>
        <row r="63">
          <cell r="A63">
            <v>158000</v>
          </cell>
        </row>
        <row r="64">
          <cell r="A64">
            <v>159000</v>
          </cell>
        </row>
        <row r="65">
          <cell r="A65">
            <v>160000</v>
          </cell>
        </row>
        <row r="66">
          <cell r="A66">
            <v>161000</v>
          </cell>
        </row>
        <row r="67">
          <cell r="A67">
            <v>162000</v>
          </cell>
        </row>
        <row r="68">
          <cell r="A68">
            <v>163000</v>
          </cell>
        </row>
        <row r="69">
          <cell r="A69">
            <v>164000</v>
          </cell>
        </row>
        <row r="70">
          <cell r="A70">
            <v>165000</v>
          </cell>
        </row>
        <row r="71">
          <cell r="A71">
            <v>166000</v>
          </cell>
        </row>
        <row r="72">
          <cell r="A72">
            <v>167000</v>
          </cell>
        </row>
        <row r="73">
          <cell r="A73">
            <v>168000</v>
          </cell>
        </row>
        <row r="74">
          <cell r="A74">
            <v>169000</v>
          </cell>
        </row>
        <row r="75">
          <cell r="A75">
            <v>170000</v>
          </cell>
        </row>
        <row r="76">
          <cell r="A76">
            <v>171000</v>
          </cell>
        </row>
        <row r="77">
          <cell r="A77">
            <v>172000</v>
          </cell>
        </row>
        <row r="78">
          <cell r="A78">
            <v>173000</v>
          </cell>
        </row>
        <row r="79">
          <cell r="A79">
            <v>174000</v>
          </cell>
        </row>
        <row r="80">
          <cell r="A80">
            <v>175000</v>
          </cell>
        </row>
        <row r="81">
          <cell r="A81">
            <v>176000</v>
          </cell>
        </row>
        <row r="82">
          <cell r="A82">
            <v>177000</v>
          </cell>
        </row>
        <row r="83">
          <cell r="A83">
            <v>178000</v>
          </cell>
        </row>
        <row r="84">
          <cell r="A84">
            <v>179000</v>
          </cell>
        </row>
        <row r="85">
          <cell r="A85">
            <v>180000</v>
          </cell>
        </row>
        <row r="86">
          <cell r="A86">
            <v>181000</v>
          </cell>
        </row>
        <row r="87">
          <cell r="A87">
            <v>182000</v>
          </cell>
        </row>
        <row r="88">
          <cell r="A88">
            <v>183000</v>
          </cell>
        </row>
        <row r="89">
          <cell r="A89">
            <v>184000</v>
          </cell>
        </row>
        <row r="90">
          <cell r="A90">
            <v>185000</v>
          </cell>
        </row>
        <row r="91">
          <cell r="A91">
            <v>186000</v>
          </cell>
        </row>
        <row r="92">
          <cell r="A92">
            <v>187000</v>
          </cell>
        </row>
        <row r="93">
          <cell r="A93">
            <v>188000</v>
          </cell>
        </row>
        <row r="94">
          <cell r="A94">
            <v>189000</v>
          </cell>
        </row>
      </sheetData>
      <sheetData sheetId="29"/>
      <sheetData sheetId="30"/>
      <sheetData sheetId="31"/>
      <sheetData sheetId="32"/>
      <sheetData sheetId="33" refreshError="1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ap IUTS (2)"/>
      <sheetName val="Recap IUTS"/>
      <sheetName val="etat recp"/>
      <sheetName val="Latifa Maï Moussa"/>
      <sheetName val="Gamatié"/>
      <sheetName val="Elhadi Alhassane "/>
      <sheetName val="Victoire Ocquet"/>
      <sheetName val="Mahamane Yaro"/>
      <sheetName val="congés Zoré"/>
      <sheetName val="Zoré "/>
      <sheetName val="Agouda Tchasota"/>
      <sheetName val="Hamada Fiza"/>
      <sheetName val="gardien remp Hamadou"/>
      <sheetName val="gardien remp Amadou"/>
      <sheetName val="gardien remp"/>
      <sheetName val="Hal.manou"/>
      <sheetName val="Chauf Sup "/>
      <sheetName val="Total salaire"/>
      <sheetName val="Etat IUTS"/>
      <sheetName val="Contrats"/>
      <sheetName val="Calcul IUTS"/>
      <sheetName val="Table IUTS"/>
      <sheetName val="Moniked PAR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3">
          <cell r="A3">
            <v>1</v>
          </cell>
          <cell r="B3">
            <v>0.05</v>
          </cell>
        </row>
        <row r="4">
          <cell r="A4">
            <v>2</v>
          </cell>
          <cell r="B4">
            <v>0.1</v>
          </cell>
        </row>
        <row r="5">
          <cell r="A5">
            <v>3</v>
          </cell>
          <cell r="B5">
            <v>0.12</v>
          </cell>
        </row>
        <row r="6">
          <cell r="A6">
            <v>4</v>
          </cell>
          <cell r="B6">
            <v>0.14000000000000001</v>
          </cell>
        </row>
        <row r="7">
          <cell r="A7">
            <v>5</v>
          </cell>
          <cell r="B7">
            <v>0.16</v>
          </cell>
        </row>
        <row r="8">
          <cell r="A8">
            <v>6</v>
          </cell>
          <cell r="B8">
            <v>0.18</v>
          </cell>
        </row>
        <row r="9">
          <cell r="A9">
            <v>7</v>
          </cell>
          <cell r="B9">
            <v>0.2</v>
          </cell>
        </row>
      </sheetData>
      <sheetData sheetId="2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7E2DBC6-D589-4491-BB60-CB5A7D126C1B}" name="Tableau2" displayName="Tableau2" ref="B8:AZ19" totalsRowShown="0" headerRowDxfId="0" dataDxfId="1" headerRowBorderDxfId="54" tableBorderDxfId="55" totalsRowBorderDxfId="53" headerRowCellStyle="Milliers" dataCellStyle="Milliers">
  <autoFilter ref="B8:AZ19" xr:uid="{B4009D18-2736-420F-B491-43D022ACEF8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  <filterColumn colId="45" hiddenButton="1"/>
    <filterColumn colId="46" hiddenButton="1"/>
    <filterColumn colId="47" hiddenButton="1"/>
    <filterColumn colId="48" hiddenButton="1"/>
    <filterColumn colId="49" hiddenButton="1"/>
    <filterColumn colId="50" hiddenButton="1"/>
  </autoFilter>
  <tableColumns count="51">
    <tableColumn id="1" xr3:uid="{A0EBBB7A-040C-4EDA-9F06-D309C8A63B63}" name="#" dataDxfId="52">
      <calculatedColumnFormula>IF(ISBLANK(D9),"",MAX($B$8:B8)+1)</calculatedColumnFormula>
    </tableColumn>
    <tableColumn id="2" xr3:uid="{61EC6768-1467-48DE-ADE8-8696641E667E}" name="N°Mle" dataDxfId="51">
      <calculatedColumnFormula>IF(B9&lt;&gt;"",IF(B9&lt;10,"00"&amp;B9,IF(B9&lt;100,"0"&amp;B9,IF(B9&lt;1000,B9))),"")</calculatedColumnFormula>
    </tableColumn>
    <tableColumn id="3" xr3:uid="{3692D688-693F-4101-B401-32EC91F44181}" name="Prénom &amp; Nom" dataDxfId="50"/>
    <tableColumn id="4" xr3:uid="{E64B48A5-DF12-4FE9-A20E-88B0A771E835}" name="Fonction" dataDxfId="49"/>
    <tableColumn id="5" xr3:uid="{C0047FA9-C198-404D-801C-7CA386A541F8}" name="Date d'embauche" dataDxfId="48"/>
    <tableColumn id="6" xr3:uid="{7C37B5D0-0363-48A1-A18E-71439DA4DFF6}" name="Fin Contrat" dataDxfId="47"/>
    <tableColumn id="7" xr3:uid="{3B48E55A-6CD8-4B31-86EA-E03304A794B1}" name="Ancienneté" dataDxfId="46" dataCellStyle="Milliers">
      <calculatedColumnFormula>IF(F9&lt;&gt;"",YEARFRAC(TODAY(),$F9),"")</calculatedColumnFormula>
    </tableColumn>
    <tableColumn id="8" xr3:uid="{828253F4-A039-41BD-88AA-72518A988022}" name="Statut" dataDxfId="45"/>
    <tableColumn id="9" xr3:uid="{9A755C2D-9939-43CF-A054-A3E05E05B562}" name="Agence" dataDxfId="44"/>
    <tableColumn id="10" xr3:uid="{4110BDBF-08E6-4F30-880E-A27C2612E00C}" name="Depart." dataDxfId="43"/>
    <tableColumn id="11" xr3:uid="{C0246FA7-8726-4A83-B241-E5B2DB0DAA5E}" name="Cat." dataDxfId="42"/>
    <tableColumn id="12" xr3:uid="{9F4C6A48-BC6C-46BC-9C07-BD5B9F7A35DA}" name="N# Jrs Travaillés" dataDxfId="41" dataCellStyle="Milliers">
      <calculatedColumnFormula>IF(D9&lt;&gt;"",DATEDIF($F$5,$I$5+1,"d")-N9,"")</calculatedColumnFormula>
    </tableColumn>
    <tableColumn id="13" xr3:uid="{E5E5F2D1-7C8C-4B04-BC2F-52F64A85F167}" name="N# Jr d'absence" dataDxfId="40" dataCellStyle="Milliers"/>
    <tableColumn id="14" xr3:uid="{1F844B6D-C408-4A14-92E6-B917BD58371F}" name="Sal de Base Maj." dataDxfId="39" dataCellStyle="Milliers">
      <calculatedColumnFormula>IF(D9&lt;&gt;"",(IF(D9&lt;&gt;"",INDEX('Salaires actualisés CCFC'!$B$6:$T$27,MATCH($L9,'Salaires actualisés CCFC'!$A$6:$A$27,0),MATCH(O$8,'Salaires actualisés CCFC'!$B$5:$T$5,0)),0))/(DAY(DATE(YEAR($F$5),MONTH($F$5)+1,1)-1))*$M9,"")</calculatedColumnFormula>
    </tableColumn>
    <tableColumn id="15" xr3:uid="{49ECEAED-8644-4ED7-A737-9A66CC52E57A}" name="Ind. Spé 1973" dataDxfId="38" dataCellStyle="Milliers">
      <calculatedColumnFormula>IFERROR((IFERROR(INDEX('Salaires actualisés CCFC'!$B$6:$R$27,MATCH($L9,'Salaires actualisés CCFC'!$A$6:$A$27,0),MATCH(P$8,'Salaires actualisés CCFC'!$B$5:$R$5,0)),""))/(DAY(DATE(YEAR($F$5),MONTH($F$5)+1,1)-1))*M9,"")</calculatedColumnFormula>
    </tableColumn>
    <tableColumn id="16" xr3:uid="{975452C4-6A7A-4865-810F-BF1C4F9725C2}" name="Ind. Cher Vie 1974" dataDxfId="37" dataCellStyle="Milliers">
      <calculatedColumnFormula>IFERROR((IFERROR(INDEX('Salaires actualisés CCFC'!$B$6:$R$27,MATCH($L9,'Salaires actualisés CCFC'!$A$6:$A$27,0),MATCH(Q$8,'Salaires actualisés CCFC'!$B$5:$R$5,0)),""))/(DAY(DATE(YEAR($F$5),MONTH($F$5)+1,1)-1))*$M9,"")</calculatedColumnFormula>
    </tableColumn>
    <tableColumn id="17" xr3:uid="{A95A77E0-A5E2-4870-AA9B-9CBA0DD354DF}" name="Ind. Spé 1982" dataDxfId="36" dataCellStyle="Milliers">
      <calculatedColumnFormula>IFERROR((IFERROR(INDEX('Salaires actualisés CCFC'!$B$6:$R$27,MATCH($L9,'Salaires actualisés CCFC'!$A$6:$A$27,0),MATCH(R$8,'Salaires actualisés CCFC'!$B$5:$R$5,0)),""))/(DAY(DATE(YEAR($F$5),MONTH($F$5)+1,1)-1))*$M9,"")</calculatedColumnFormula>
    </tableColumn>
    <tableColumn id="18" xr3:uid="{185B9412-095C-43CA-90B8-A3901FA29CED}" name="Ind. Sol 1991" dataDxfId="35" dataCellStyle="Milliers">
      <calculatedColumnFormula>IFERROR((IFERROR(INDEX('Salaires actualisés CCFC'!$B$6:$R$27,MATCH($L9,'Salaires actualisés CCFC'!$A$6:$A$27,0),MATCH(S$8,'Salaires actualisés CCFC'!$B$5:$R$5,0)),""))/(DAY(DATE(YEAR($F$5),MONTH($F$5)+1,1)-1))*$M9,"")</calculatedColumnFormula>
    </tableColumn>
    <tableColumn id="19" xr3:uid="{037C79E6-BF33-42AA-BCDD-642B281F75A1}" name="Ind. Trspt_x000a_10% Sal Base" dataDxfId="34" dataCellStyle="Milliers"/>
    <tableColumn id="20" xr3:uid="{AB01AA0E-14AE-4D42-BA0B-AA6F561E8269}" name="Allocation Charge de Famille " dataDxfId="33" dataCellStyle="Milliers"/>
    <tableColumn id="21" xr3:uid="{4634DF52-9A9A-4DAE-AABD-7030CFC42952}" name="Rappel Aug. Sal." dataDxfId="32" dataCellStyle="Milliers"/>
    <tableColumn id="22" xr3:uid="{CD4CED48-CEDC-48DF-AE50-3EA1672BF1DF}" name="Indemnité de  Monture personnelle" dataDxfId="31" dataCellStyle="Milliers"/>
    <tableColumn id="23" xr3:uid="{1F004C5D-B19E-4270-A31A-11704EC505CE}" name="Prime de Risque" dataDxfId="30" dataCellStyle="Milliers"/>
    <tableColumn id="24" xr3:uid="{6C562098-1303-428F-9DF8-8373A0C9D0C2}" name="Indemnité  Responsabilité" dataDxfId="29" dataCellStyle="Milliers"/>
    <tableColumn id="25" xr3:uid="{92731068-1FB1-44E3-9391-64FA37B90765}" name="Sursalaire" dataDxfId="28" dataCellStyle="Milliers">
      <calculatedColumnFormula>IF(AA9&gt;SUM(O9:Y9),IFERROR(AA9-SUM(O9:Y9),""),"")</calculatedColumnFormula>
    </tableColumn>
    <tableColumn id="26" xr3:uid="{F26DB85B-8918-4B22-92FF-C561F7406D9C}" name="Salaire Brut" dataDxfId="27" dataCellStyle="Milliers"/>
    <tableColumn id="27" xr3:uid="{E2C76026-78A3-47D7-AE49-3C48A2E3783B}" name="Total Ind. Non Imposable" dataDxfId="26" dataCellStyle="Milliers">
      <calculatedColumnFormula>IF(SUM(R9:Y9)&lt;&gt;0,SUM(R9:Y9),"")</calculatedColumnFormula>
    </tableColumn>
    <tableColumn id="28" xr3:uid="{38E483ED-DC81-4415-9776-F3167CAE9180}" name="Total Non soumis INPS/AMO" dataDxfId="25" dataCellStyle="Milliers"/>
    <tableColumn id="29" xr3:uid="{14B87D6F-5EE0-4156-B974-9CE4021C80A9}" name="Base INPS/AMO" dataDxfId="24" dataCellStyle="Milliers">
      <calculatedColumnFormula>IFERROR(SUM(SUM(AA9,-AC9,-X9,AE9,-R9)),"")</calculatedColumnFormula>
    </tableColumn>
    <tableColumn id="30" xr3:uid="{00AB3667-7C07-457F-8D73-C1D23F63EC1D}" name="Total Avant. en Nature" dataDxfId="23" dataCellStyle="Milliers"/>
    <tableColumn id="31" xr3:uid="{EC2E6B19-B151-42E8-A6AF-251B1F0A141F}" name="Salaire Brut Imp._x000a_Mensuel" dataDxfId="22" dataCellStyle="Milliers">
      <calculatedColumnFormula>IFERROR(IF(SUM(AA9,-AB9,AE9*50%,-AG9),FLOOR(IF(AA9&gt;0,SUM(AA9,-AB9,AE9*50%,-AG9),0),250),""),"")</calculatedColumnFormula>
    </tableColumn>
    <tableColumn id="32" xr3:uid="{CCB01CFA-5AFF-433B-83D9-F2173515944C}" name="INPS Part Sal. " dataDxfId="21" dataCellStyle="Milliers">
      <calculatedColumnFormula>IFERROR($AD9*AG$5,"")</calculatedColumnFormula>
    </tableColumn>
    <tableColumn id="33" xr3:uid="{DCFCA532-2165-4029-B891-B2504F6DE9BE}" name="Base Imp._x000a_Annuel " dataDxfId="20" dataCellStyle="Milliers">
      <calculatedColumnFormula>IFERROR(AF9*12,"")</calculatedColumnFormula>
    </tableColumn>
    <tableColumn id="34" xr3:uid="{35E99282-EFED-4E09-9371-EBCEF2B5A048}" name="AMO Part Sal. " dataDxfId="19" dataCellStyle="Milliers">
      <calculatedColumnFormula>IFERROR($AD9*AI$5,"")</calculatedColumnFormula>
    </tableColumn>
    <tableColumn id="35" xr3:uid="{787253BC-6C41-4DE1-BCCB-2D515EB5430D}" name="Taux Réduction pour Charges Famille" dataDxfId="18" dataCellStyle="Pourcentage">
      <calculatedColumnFormula>INDEX(TReduct[[Drecription]:[Tx Chges F.]],MATCH(I9,TReduct[Status],0),MATCH("Tx Chges F.",TReduct[[#Headers],[Drecription]:[Tx Chges F.]],0))</calculatedColumnFormula>
    </tableColumn>
    <tableColumn id="36" xr3:uid="{45F9C683-7B65-4889-86DD-2E999FF2DA36}" name="ITS Net" dataDxfId="17" dataCellStyle="Milliers">
      <calculatedColumnFormula>IFERROR(IF((((ROUND(IF($AH9&gt;3494130,693220+($AH9-3494130)*37%,IF($AH9&gt;2384195,349140+($AH9-2384196)*31%,IF($AH9&gt;1789734,194580+($AH9-1789736)*26%,IF($AH9&gt;1176400,84180+($AH9-1176401)*18%,IF($AH9&gt;578400,12420+($AH9-578401)*12%,IF($AH9&gt;330000,($AH9-330001)*5%)))))),0)*(100%-$AJ9))/$AH9*100-2)%*$AH9)/12&gt;0,(((ROUND(IF($AH9&gt;3494130,693220+($AH9-3494130)*37%,IF($AH9&gt;2384195,349140+($AH9-2384196)*31%,IF($AH9&gt;1789734,194580+($AH9-1789736)*26%,IF($AH9&gt;1176400,84180+($AH9-1176401)*18%,IF($AH9&gt;578400,12420+($AH9-578401)*12%,IF($AH9&gt;330000,($AH9-330001)*5%)))))),0)*(100%-$AJ9))/$AH9*100-2)%*$AH9)/12,0),"")</calculatedColumnFormula>
    </tableColumn>
    <tableColumn id="37" xr3:uid="{88AD3DD3-8A90-444B-89C8-4BBE8638CF8D}" name="Salaire Net" dataDxfId="16" dataCellStyle="Milliers">
      <calculatedColumnFormula>IFERROR(SUM(AA9,-AK9,-AG9,-AI9),0)</calculatedColumnFormula>
    </tableColumn>
    <tableColumn id="38" xr3:uid="{2A5BE10D-DC9F-46D8-B0C3-C46F355901E2}" name="Avance/Prêt" dataDxfId="15" dataCellStyle="Milliers">
      <calculatedColumnFormula>SUMPRODUCT(('Avance &amp; Prêt'!$B$5:$B$400=Salaire!D9)*('Avance &amp; Prêt'!$M$4:$AV$4='Avance &amp; Prêt'!$D$2)*('Avance &amp; Prêt'!$M$5:$AV$400))</calculatedColumnFormula>
    </tableColumn>
    <tableColumn id="39" xr3:uid="{754D02E6-CF20-435C-9445-4B0456955119}" name="Net à Payer" dataDxfId="14" dataCellStyle="Milliers">
      <calculatedColumnFormula>IFERROR(AL9-AM9,"")</calculatedColumnFormula>
    </tableColumn>
    <tableColumn id="40" xr3:uid="{4C831544-E13C-43E5-AB12-8F2C4EAF535A}" name="INPS Part Pat." dataDxfId="13" dataCellStyle="Milliers">
      <calculatedColumnFormula>IFERROR($AD9*AO$5,"")</calculatedColumnFormula>
    </tableColumn>
    <tableColumn id="41" xr3:uid="{9AF5CC9F-5012-4F4C-9283-B1C8F3F394C4}" name="AMO Part Pat." dataDxfId="12" dataCellStyle="Milliers">
      <calculatedColumnFormula>IFERROR($AD9*AP$5,"")</calculatedColumnFormula>
    </tableColumn>
    <tableColumn id="42" xr3:uid="{26179E85-B5FC-40EE-BB40-CABB66BBFB2B}" name="TL -1%" dataDxfId="11" dataCellStyle="Milliers">
      <calculatedColumnFormula>IF($AA9*AQ$5&lt;&gt;0,FLOOR($AA9,1000)*AQ$5,"")</calculatedColumnFormula>
    </tableColumn>
    <tableColumn id="43" xr3:uid="{7D954BBA-2E78-4953-8416-FFFDAD7C7325}" name="TFP -2%" dataDxfId="10" dataCellStyle="Milliers">
      <calculatedColumnFormula>IF($AA9*AR$5&lt;&gt;0,FLOOR($AA9,1000)*AR$5,"")</calculatedColumnFormula>
    </tableColumn>
    <tableColumn id="44" xr3:uid="{6C07E83A-21ED-4116-90B3-E009D26A3CEB}" name="ATEJ -2%" dataDxfId="9" dataCellStyle="Milliers">
      <calculatedColumnFormula>IF($AA9*AS$5&lt;&gt;0,FLOOR($AA9,1000)*AS$5,"")</calculatedColumnFormula>
    </tableColumn>
    <tableColumn id="45" xr3:uid="{CA978508-AAAB-438B-A065-27F602833477}" name="CFE -3,5%" dataDxfId="8" dataCellStyle="Milliers">
      <calculatedColumnFormula>IF($AA9*AT$5&lt;&gt;0,FLOOR($AA9,1000)*AT$5,"")</calculatedColumnFormula>
    </tableColumn>
    <tableColumn id="46" xr3:uid="{C3DEC8E0-69D0-4FAB-9ACF-0E20D24FC7A7}" name="Masse Salariale" dataDxfId="7" dataCellStyle="Milliers">
      <calculatedColumnFormula>IF(SUM(AA9,AO9:AT9)&lt;&gt;0,SUM(AA9,AO9:AT9),"")</calculatedColumnFormula>
    </tableColumn>
    <tableColumn id="47" xr3:uid="{933F9247-A339-44F5-9C73-1E0969074D73}" name="Adresse" dataDxfId="6" dataCellStyle="Milliers"/>
    <tableColumn id="48" xr3:uid="{543E4C06-42FA-40E6-8F48-636CBC61030B}" name="N° INPS" dataDxfId="5" dataCellStyle="Milliers"/>
    <tableColumn id="49" xr3:uid="{5F6D57E1-13B0-43F8-B032-D553A5065ECF}" name="N° All. INPS" dataDxfId="4" dataCellStyle="Milliers"/>
    <tableColumn id="50" xr3:uid="{BC1AEBE7-61D4-4713-A852-087E0932B50F}" name="Nom Banque" dataDxfId="3" dataCellStyle="Milliers"/>
    <tableColumn id="51" xr3:uid="{76D7B300-D91F-4C95-AC40-98752B19C92F}" name="N° Cpte Banque" dataDxfId="2" dataCellStyle="Milliers"/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DB5EA5E-4691-40D6-A53C-928EC57C2FD8}" name="TReduct" displayName="TReduct" ref="A1:D38" totalsRowShown="0" headerRowDxfId="62" headerRowBorderDxfId="61" tableBorderDxfId="60" headerRowCellStyle="Pourcentage">
  <autoFilter ref="A1:D38" xr:uid="{27955006-CD78-454B-BDF3-4FC4405512BB}"/>
  <tableColumns count="4">
    <tableColumn id="1" xr3:uid="{AEB503DD-3C21-44B6-A0CC-E01FF13C4CBC}" name="Status" dataDxfId="59"/>
    <tableColumn id="2" xr3:uid="{31C36B0F-F4F0-40BC-9215-DAD671427F1D}" name="Drecription" dataDxfId="58">
      <calculatedColumnFormula>+"Marié"&amp;" "&amp;RIGHT(A2,2)&amp;" "&amp;"Enfants"</calculatedColumnFormula>
    </tableColumn>
    <tableColumn id="3" xr3:uid="{5EC2BC9A-5993-4285-A861-EAAA23A68B07}" name="Allocation Charge de Famille " dataDxfId="57" dataCellStyle="Milliers">
      <calculatedColumnFormula>+C1</calculatedColumnFormula>
    </tableColumn>
    <tableColumn id="4" xr3:uid="{6F4710B7-D287-41E4-B336-2C324CC2A016}" name="Tx Chges F." dataDxfId="56" dataCellStyle="Pourcentage">
      <calculatedColumnFormula>+D1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DG19"/>
  <sheetViews>
    <sheetView showGridLines="0" tabSelected="1" zoomScale="80" zoomScaleNormal="80" workbookViewId="0">
      <pane xSplit="5" ySplit="8" topLeftCell="F9" activePane="bottomRight" state="frozen"/>
      <selection pane="topRight" activeCell="F1" sqref="F1"/>
      <selection pane="bottomLeft" activeCell="A5" sqref="A5"/>
      <selection pane="bottomRight" activeCell="E25" sqref="E25"/>
    </sheetView>
  </sheetViews>
  <sheetFormatPr baseColWidth="10" defaultColWidth="15" defaultRowHeight="12.75" outlineLevelCol="1" x14ac:dyDescent="0.2"/>
  <cols>
    <col min="1" max="1" width="6.7109375" style="181" customWidth="1"/>
    <col min="2" max="2" width="4.140625" style="215" customWidth="1"/>
    <col min="3" max="3" width="8" style="215" customWidth="1"/>
    <col min="4" max="4" width="52" style="215" bestFit="1" customWidth="1"/>
    <col min="5" max="5" width="23.42578125" style="215" customWidth="1"/>
    <col min="6" max="6" width="17.140625" style="215" customWidth="1" outlineLevel="1"/>
    <col min="7" max="7" width="12.5703125" style="215" customWidth="1" outlineLevel="1"/>
    <col min="8" max="8" width="13.42578125" style="216" customWidth="1"/>
    <col min="9" max="10" width="9.42578125" style="215" customWidth="1" outlineLevel="1"/>
    <col min="11" max="11" width="13" style="215" customWidth="1" outlineLevel="1"/>
    <col min="12" max="12" width="11" style="215" customWidth="1" outlineLevel="1"/>
    <col min="13" max="13" width="17.7109375" style="217" customWidth="1" outlineLevel="1"/>
    <col min="14" max="14" width="17.140625" style="217" customWidth="1" outlineLevel="1"/>
    <col min="15" max="15" width="16.5703125" style="215" customWidth="1"/>
    <col min="16" max="16" width="14.140625" style="215" customWidth="1"/>
    <col min="17" max="17" width="18" style="215" customWidth="1"/>
    <col min="18" max="18" width="14.140625" style="215" customWidth="1" outlineLevel="1"/>
    <col min="19" max="19" width="13.7109375" style="215" customWidth="1" outlineLevel="1"/>
    <col min="20" max="20" width="12.140625" style="215" customWidth="1" outlineLevel="1"/>
    <col min="21" max="21" width="27.7109375" style="215" customWidth="1" outlineLevel="1"/>
    <col min="22" max="22" width="17" style="215" customWidth="1" outlineLevel="1"/>
    <col min="23" max="23" width="32" style="215" customWidth="1" outlineLevel="1"/>
    <col min="24" max="24" width="16.85546875" style="215" customWidth="1" outlineLevel="1"/>
    <col min="25" max="25" width="24.7109375" style="215" customWidth="1" outlineLevel="1"/>
    <col min="26" max="26" width="11.42578125" style="215" customWidth="1"/>
    <col min="27" max="27" width="14" style="215" customWidth="1"/>
    <col min="28" max="28" width="25" style="215" customWidth="1"/>
    <col min="29" max="29" width="27.7109375" style="215" customWidth="1"/>
    <col min="30" max="30" width="16.140625" style="215" customWidth="1"/>
    <col min="31" max="31" width="22.28515625" style="215" customWidth="1"/>
    <col min="32" max="32" width="15.7109375" style="215" bestFit="1" customWidth="1"/>
    <col min="33" max="33" width="16.140625" style="215" customWidth="1"/>
    <col min="34" max="34" width="12.85546875" style="215" hidden="1" customWidth="1" outlineLevel="1"/>
    <col min="35" max="35" width="16.140625" style="215" customWidth="1" outlineLevel="1"/>
    <col min="36" max="36" width="35.42578125" style="215" customWidth="1"/>
    <col min="37" max="37" width="11" style="215" bestFit="1" customWidth="1"/>
    <col min="38" max="38" width="13" style="215" customWidth="1"/>
    <col min="39" max="39" width="14" style="217" customWidth="1"/>
    <col min="40" max="40" width="13.42578125" style="215" customWidth="1"/>
    <col min="41" max="42" width="15.5703125" style="215" customWidth="1"/>
    <col min="43" max="43" width="9.7109375" style="215" customWidth="1"/>
    <col min="44" max="44" width="10.7109375" style="215" customWidth="1"/>
    <col min="45" max="45" width="11.85546875" style="215" customWidth="1"/>
    <col min="46" max="46" width="12.5703125" style="215" customWidth="1"/>
    <col min="47" max="47" width="16.85546875" style="215" customWidth="1"/>
    <col min="48" max="48" width="12.140625" style="215" bestFit="1" customWidth="1"/>
    <col min="49" max="49" width="12.42578125" style="215" bestFit="1" customWidth="1"/>
    <col min="50" max="50" width="14.140625" style="215" customWidth="1"/>
    <col min="51" max="51" width="15" style="215" customWidth="1"/>
    <col min="52" max="52" width="25.7109375" style="220" bestFit="1" customWidth="1"/>
    <col min="53" max="53" width="6.140625" style="215" hidden="1" customWidth="1"/>
    <col min="54" max="54" width="1.28515625" style="215" customWidth="1"/>
    <col min="55" max="16384" width="15" style="215"/>
  </cols>
  <sheetData>
    <row r="1" spans="1:111" s="181" customFormat="1" x14ac:dyDescent="0.2">
      <c r="H1" s="182"/>
      <c r="M1" s="183"/>
      <c r="N1" s="183"/>
      <c r="AM1" s="183"/>
      <c r="AZ1" s="184"/>
    </row>
    <row r="2" spans="1:111" s="181" customFormat="1" x14ac:dyDescent="0.2">
      <c r="B2" s="185"/>
      <c r="C2" s="185"/>
      <c r="D2" s="185"/>
      <c r="E2" s="185"/>
      <c r="F2" s="185"/>
      <c r="G2" s="185"/>
      <c r="H2" s="186"/>
      <c r="I2" s="185"/>
      <c r="J2" s="185"/>
      <c r="K2" s="185"/>
      <c r="L2" s="185"/>
      <c r="M2" s="187"/>
      <c r="N2" s="187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187"/>
      <c r="AN2" s="185"/>
      <c r="AO2" s="185"/>
      <c r="AP2" s="185"/>
      <c r="AQ2" s="185"/>
      <c r="AR2" s="185"/>
      <c r="AS2" s="185"/>
      <c r="AT2" s="185"/>
      <c r="AU2" s="185"/>
      <c r="AV2" s="185"/>
      <c r="AW2" s="185"/>
      <c r="AX2" s="185"/>
      <c r="AY2" s="185"/>
      <c r="AZ2" s="188"/>
      <c r="BA2" s="185"/>
      <c r="BB2" s="185"/>
      <c r="BC2" s="185"/>
      <c r="BD2" s="185"/>
      <c r="BE2" s="185"/>
      <c r="BF2" s="185"/>
      <c r="BG2" s="185"/>
      <c r="BH2" s="185"/>
      <c r="BI2" s="185"/>
      <c r="BJ2" s="185"/>
      <c r="BK2" s="185"/>
      <c r="BL2" s="185"/>
      <c r="BM2" s="185"/>
      <c r="BN2" s="185"/>
      <c r="BO2" s="185"/>
      <c r="BP2" s="185"/>
      <c r="BQ2" s="185"/>
      <c r="BR2" s="185"/>
      <c r="BS2" s="185"/>
      <c r="BT2" s="185"/>
      <c r="BU2" s="185"/>
      <c r="BV2" s="185"/>
      <c r="BW2" s="185"/>
      <c r="BX2" s="185"/>
      <c r="BY2" s="185"/>
      <c r="BZ2" s="185"/>
      <c r="CA2" s="185"/>
      <c r="CB2" s="185"/>
      <c r="CC2" s="185"/>
      <c r="CD2" s="185"/>
      <c r="CE2" s="185"/>
      <c r="CF2" s="185"/>
      <c r="CG2" s="185"/>
      <c r="CH2" s="185"/>
      <c r="CI2" s="185"/>
      <c r="CJ2" s="185"/>
      <c r="CK2" s="185"/>
      <c r="CL2" s="185"/>
      <c r="CM2" s="185"/>
      <c r="CN2" s="185"/>
      <c r="CO2" s="185"/>
      <c r="CP2" s="185"/>
      <c r="CQ2" s="185"/>
      <c r="CR2" s="185"/>
      <c r="CS2" s="185"/>
      <c r="CT2" s="185"/>
      <c r="CU2" s="185"/>
      <c r="CV2" s="185"/>
      <c r="CW2" s="185"/>
      <c r="CX2" s="185"/>
      <c r="CY2" s="185"/>
      <c r="CZ2" s="185"/>
      <c r="DA2" s="185"/>
      <c r="DB2" s="185"/>
      <c r="DC2" s="185"/>
      <c r="DD2" s="185"/>
      <c r="DE2" s="185"/>
      <c r="DF2" s="185"/>
      <c r="DG2" s="185"/>
    </row>
    <row r="3" spans="1:111" s="185" customFormat="1" ht="25.5" x14ac:dyDescent="0.35">
      <c r="A3" s="181"/>
      <c r="D3" s="189" t="s">
        <v>152</v>
      </c>
      <c r="H3" s="190" t="s">
        <v>150</v>
      </c>
      <c r="K3" s="269" t="s">
        <v>178</v>
      </c>
      <c r="L3" s="269"/>
      <c r="M3" s="269"/>
      <c r="N3" s="269"/>
      <c r="O3" s="269"/>
      <c r="P3" s="191" t="s">
        <v>151</v>
      </c>
      <c r="R3" s="270"/>
      <c r="S3" s="271"/>
      <c r="T3" s="272"/>
      <c r="AD3" s="192"/>
      <c r="AL3" s="193"/>
      <c r="AM3" s="187"/>
      <c r="AZ3" s="188"/>
    </row>
    <row r="4" spans="1:111" s="185" customFormat="1" x14ac:dyDescent="0.2">
      <c r="A4" s="181"/>
      <c r="H4" s="186"/>
      <c r="M4" s="187"/>
      <c r="N4" s="187"/>
      <c r="AL4" s="192">
        <v>1088481.5691666668</v>
      </c>
      <c r="AM4" s="187"/>
      <c r="AN4" s="192"/>
      <c r="AZ4" s="188"/>
    </row>
    <row r="5" spans="1:111" s="206" customFormat="1" ht="13.5" thickBot="1" x14ac:dyDescent="0.25">
      <c r="A5" s="181"/>
      <c r="B5" s="194"/>
      <c r="C5" s="194"/>
      <c r="D5" s="195" t="s">
        <v>93</v>
      </c>
      <c r="E5" s="196" t="s">
        <v>94</v>
      </c>
      <c r="F5" s="197">
        <v>42948</v>
      </c>
      <c r="G5" s="198"/>
      <c r="H5" s="198" t="s">
        <v>95</v>
      </c>
      <c r="I5" s="199">
        <f>+EOMONTH(F5,0)</f>
        <v>42978</v>
      </c>
      <c r="J5" s="200"/>
      <c r="K5" s="196"/>
      <c r="L5" s="196"/>
      <c r="M5" s="196"/>
      <c r="N5" s="196"/>
      <c r="O5" s="201"/>
      <c r="P5" s="201"/>
      <c r="Q5" s="201"/>
      <c r="R5" s="267" t="s">
        <v>97</v>
      </c>
      <c r="S5" s="268"/>
      <c r="T5" s="268"/>
      <c r="U5" s="268"/>
      <c r="V5" s="268"/>
      <c r="W5" s="268"/>
      <c r="X5" s="268"/>
      <c r="Y5" s="268"/>
      <c r="Z5" s="201"/>
      <c r="AA5" s="202"/>
      <c r="AB5" s="201"/>
      <c r="AC5" s="201"/>
      <c r="AD5" s="201"/>
      <c r="AE5" s="201"/>
      <c r="AF5" s="201"/>
      <c r="AG5" s="203">
        <v>3.5999999999999997E-2</v>
      </c>
      <c r="AH5" s="203"/>
      <c r="AI5" s="203">
        <v>3.0599999999999999E-2</v>
      </c>
      <c r="AJ5" s="204"/>
      <c r="AK5" s="204"/>
      <c r="AL5" s="204"/>
      <c r="AM5" s="204"/>
      <c r="AN5" s="204"/>
      <c r="AO5" s="203">
        <v>0.16400000000000001</v>
      </c>
      <c r="AP5" s="203">
        <v>3.5000000000000003E-2</v>
      </c>
      <c r="AQ5" s="203">
        <v>0.01</v>
      </c>
      <c r="AR5" s="203">
        <v>0.02</v>
      </c>
      <c r="AS5" s="203">
        <v>0.02</v>
      </c>
      <c r="AT5" s="203">
        <v>3.5000000000000003E-2</v>
      </c>
      <c r="AU5" s="204"/>
      <c r="AV5" s="201"/>
      <c r="AW5" s="201"/>
      <c r="AX5" s="201"/>
      <c r="AY5" s="201"/>
      <c r="AZ5" s="205"/>
      <c r="BA5" s="201"/>
    </row>
    <row r="6" spans="1:111" s="208" customFormat="1" x14ac:dyDescent="0.2">
      <c r="A6" s="207"/>
      <c r="D6" s="209" t="s">
        <v>86</v>
      </c>
      <c r="E6" s="209"/>
      <c r="F6" s="209"/>
      <c r="G6" s="209"/>
      <c r="H6" s="210"/>
      <c r="I6" s="209"/>
      <c r="J6" s="209"/>
      <c r="K6" s="209"/>
      <c r="L6" s="209"/>
      <c r="M6" s="211"/>
      <c r="N6" s="211"/>
      <c r="O6" s="209">
        <f t="shared" ref="O6:U6" si="0">SUM(O9:O489)</f>
        <v>461095.20808588219</v>
      </c>
      <c r="P6" s="209">
        <f t="shared" si="0"/>
        <v>11000</v>
      </c>
      <c r="Q6" s="209">
        <f t="shared" si="0"/>
        <v>27125</v>
      </c>
      <c r="R6" s="212">
        <f t="shared" si="0"/>
        <v>6000</v>
      </c>
      <c r="S6" s="213">
        <f t="shared" si="0"/>
        <v>52000</v>
      </c>
      <c r="T6" s="213">
        <f t="shared" si="0"/>
        <v>0</v>
      </c>
      <c r="U6" s="213">
        <f t="shared" si="0"/>
        <v>0</v>
      </c>
      <c r="V6" s="213"/>
      <c r="W6" s="213">
        <f t="shared" ref="W6:AH6" si="1">SUM(W9:W489)</f>
        <v>0</v>
      </c>
      <c r="X6" s="213">
        <f t="shared" si="1"/>
        <v>0</v>
      </c>
      <c r="Y6" s="213">
        <f t="shared" si="1"/>
        <v>60000</v>
      </c>
      <c r="Z6" s="209">
        <f t="shared" si="1"/>
        <v>7740990.6321630795</v>
      </c>
      <c r="AA6" s="209">
        <f t="shared" si="1"/>
        <v>8382537.8630705392</v>
      </c>
      <c r="AB6" s="209">
        <f t="shared" si="1"/>
        <v>142327.02282157674</v>
      </c>
      <c r="AC6" s="209">
        <f t="shared" si="1"/>
        <v>0</v>
      </c>
      <c r="AD6" s="209">
        <f t="shared" si="1"/>
        <v>8376537.8630705392</v>
      </c>
      <c r="AE6" s="209">
        <f t="shared" si="1"/>
        <v>0</v>
      </c>
      <c r="AF6" s="209">
        <f t="shared" si="1"/>
        <v>7937500</v>
      </c>
      <c r="AG6" s="209">
        <f t="shared" si="1"/>
        <v>301555.36307053937</v>
      </c>
      <c r="AH6" s="209">
        <f t="shared" si="1"/>
        <v>95250000</v>
      </c>
      <c r="AI6" s="209"/>
      <c r="AJ6" s="209"/>
      <c r="AK6" s="209">
        <f>SUM(AK9:AK489)</f>
        <v>1933189.6562499998</v>
      </c>
      <c r="AL6" s="209">
        <f>SUM(AL9:AL489)</f>
        <v>5891470.7851400413</v>
      </c>
      <c r="AM6" s="211">
        <f>SUM(AM9:AM489)</f>
        <v>0</v>
      </c>
      <c r="AN6" s="209">
        <f>SUM(AN9:AN489)</f>
        <v>5891470.7851400413</v>
      </c>
      <c r="AO6" s="209">
        <f t="shared" ref="AO6:AT6" si="2">SUM(AO9:AO489)</f>
        <v>1373752.2095435685</v>
      </c>
      <c r="AP6" s="209">
        <f t="shared" si="2"/>
        <v>293178.82520746894</v>
      </c>
      <c r="AQ6" s="209">
        <f t="shared" si="2"/>
        <v>83800</v>
      </c>
      <c r="AR6" s="209">
        <f t="shared" si="2"/>
        <v>167600</v>
      </c>
      <c r="AS6" s="209">
        <f t="shared" si="2"/>
        <v>167600</v>
      </c>
      <c r="AT6" s="209">
        <f t="shared" si="2"/>
        <v>293300</v>
      </c>
      <c r="AU6" s="209">
        <f>SUM(AU9:AU489)</f>
        <v>10761768.897821577</v>
      </c>
      <c r="AV6" s="209"/>
      <c r="AW6" s="209"/>
      <c r="AX6" s="209"/>
      <c r="AY6" s="209"/>
      <c r="AZ6" s="214"/>
      <c r="BA6" s="209"/>
    </row>
    <row r="7" spans="1:111" x14ac:dyDescent="0.2">
      <c r="R7" s="218"/>
      <c r="S7" s="219"/>
      <c r="T7" s="219"/>
      <c r="U7" s="219"/>
      <c r="V7" s="219"/>
      <c r="W7" s="219"/>
      <c r="X7" s="219"/>
      <c r="Y7" s="219"/>
    </row>
    <row r="8" spans="1:111" s="223" customFormat="1" ht="51" x14ac:dyDescent="0.25">
      <c r="A8" s="221"/>
      <c r="B8" s="313" t="s">
        <v>39</v>
      </c>
      <c r="C8" s="314" t="s">
        <v>157</v>
      </c>
      <c r="D8" s="314" t="s">
        <v>112</v>
      </c>
      <c r="E8" s="314" t="s">
        <v>89</v>
      </c>
      <c r="F8" s="315" t="s">
        <v>77</v>
      </c>
      <c r="G8" s="315" t="s">
        <v>98</v>
      </c>
      <c r="H8" s="316" t="s">
        <v>100</v>
      </c>
      <c r="I8" s="314" t="s">
        <v>119</v>
      </c>
      <c r="J8" s="314" t="s">
        <v>156</v>
      </c>
      <c r="K8" s="314" t="s">
        <v>141</v>
      </c>
      <c r="L8" s="314" t="s">
        <v>64</v>
      </c>
      <c r="M8" s="317" t="s">
        <v>161</v>
      </c>
      <c r="N8" s="317" t="s">
        <v>160</v>
      </c>
      <c r="O8" s="314" t="s">
        <v>78</v>
      </c>
      <c r="P8" s="314" t="s">
        <v>155</v>
      </c>
      <c r="Q8" s="318" t="s">
        <v>199</v>
      </c>
      <c r="R8" s="319" t="s">
        <v>200</v>
      </c>
      <c r="S8" s="314" t="s">
        <v>201</v>
      </c>
      <c r="T8" s="314" t="s">
        <v>96</v>
      </c>
      <c r="U8" s="314" t="s">
        <v>79</v>
      </c>
      <c r="V8" s="314" t="s">
        <v>175</v>
      </c>
      <c r="W8" s="314" t="s">
        <v>123</v>
      </c>
      <c r="X8" s="314" t="s">
        <v>132</v>
      </c>
      <c r="Y8" s="314" t="s">
        <v>124</v>
      </c>
      <c r="Z8" s="313" t="s">
        <v>122</v>
      </c>
      <c r="AA8" s="317" t="s">
        <v>81</v>
      </c>
      <c r="AB8" s="317" t="s">
        <v>121</v>
      </c>
      <c r="AC8" s="317" t="s">
        <v>166</v>
      </c>
      <c r="AD8" s="313" t="s">
        <v>167</v>
      </c>
      <c r="AE8" s="317" t="s">
        <v>120</v>
      </c>
      <c r="AF8" s="317" t="s">
        <v>91</v>
      </c>
      <c r="AG8" s="317" t="s">
        <v>168</v>
      </c>
      <c r="AH8" s="317" t="s">
        <v>90</v>
      </c>
      <c r="AI8" s="317" t="s">
        <v>169</v>
      </c>
      <c r="AJ8" s="317" t="s">
        <v>133</v>
      </c>
      <c r="AK8" s="317" t="s">
        <v>92</v>
      </c>
      <c r="AL8" s="317" t="s">
        <v>80</v>
      </c>
      <c r="AM8" s="317" t="s">
        <v>87</v>
      </c>
      <c r="AN8" s="317" t="s">
        <v>88</v>
      </c>
      <c r="AO8" s="317" t="s">
        <v>170</v>
      </c>
      <c r="AP8" s="317" t="s">
        <v>171</v>
      </c>
      <c r="AQ8" s="317" t="s">
        <v>162</v>
      </c>
      <c r="AR8" s="317" t="s">
        <v>163</v>
      </c>
      <c r="AS8" s="317" t="s">
        <v>164</v>
      </c>
      <c r="AT8" s="317" t="s">
        <v>165</v>
      </c>
      <c r="AU8" s="317" t="s">
        <v>134</v>
      </c>
      <c r="AV8" s="317" t="s">
        <v>101</v>
      </c>
      <c r="AW8" s="317" t="s">
        <v>115</v>
      </c>
      <c r="AX8" s="317" t="s">
        <v>114</v>
      </c>
      <c r="AY8" s="317" t="s">
        <v>108</v>
      </c>
      <c r="AZ8" s="320" t="s">
        <v>116</v>
      </c>
      <c r="BA8" s="222" t="str">
        <f>+C8</f>
        <v>N°Mle</v>
      </c>
    </row>
    <row r="9" spans="1:111" x14ac:dyDescent="0.2">
      <c r="B9" s="311">
        <f>IF(ISBLANK(D9),"",MAX($B$8:B8)+1)</f>
        <v>1</v>
      </c>
      <c r="C9" s="224" t="str">
        <f t="shared" ref="C9:C19" si="3">IF(B9&lt;&gt;"",IF(B9&lt;10,"00"&amp;B9,IF(B9&lt;100,"0"&amp;B9,IF(B9&lt;1000,B9))),"")</f>
        <v>001</v>
      </c>
      <c r="D9" s="225" t="s">
        <v>180</v>
      </c>
      <c r="E9" s="226" t="s">
        <v>179</v>
      </c>
      <c r="F9" s="197">
        <v>42583</v>
      </c>
      <c r="G9" s="197"/>
      <c r="H9" s="227">
        <f t="shared" ref="H9:H19" ca="1" si="4">IF(F9&lt;&gt;"",YEARFRAC(TODAY(),$F9),"")</f>
        <v>1.0805555555555555</v>
      </c>
      <c r="I9" s="226" t="s">
        <v>32</v>
      </c>
      <c r="J9" s="226"/>
      <c r="K9" s="226"/>
      <c r="L9" s="226" t="s">
        <v>55</v>
      </c>
      <c r="M9" s="228">
        <f t="shared" ref="M9:M19" si="5">IF(D9&lt;&gt;"",DATEDIF($F$5,$I$5+1,"d")-N9,"")</f>
        <v>31</v>
      </c>
      <c r="N9" s="229"/>
      <c r="O9" s="230">
        <f>IF(D9&lt;&gt;"",(IF(D9&lt;&gt;"",INDEX('Salaires actualisés CCFC'!$B$6:$T$27,MATCH($L9,'Salaires actualisés CCFC'!$A$6:$A$27,0),MATCH(O$8,'Salaires actualisés CCFC'!$B$5:$T$5,0)),0))/(DAY(DATE(YEAR($F$5),MONTH($F$5)+1,1)-1))*$M9,"")</f>
        <v>22816.186268596954</v>
      </c>
      <c r="P9" s="230">
        <f>IFERROR((IFERROR(INDEX('Salaires actualisés CCFC'!$B$6:$R$27,MATCH($L9,'Salaires actualisés CCFC'!$A$6:$A$27,0),MATCH(P$8,'Salaires actualisés CCFC'!$B$5:$R$5,0)),""))/(DAY(DATE(YEAR($F$5),MONTH($F$5)+1,1)-1))*M9,"")</f>
        <v>1000</v>
      </c>
      <c r="Q9" s="231">
        <f>IFERROR((IFERROR(INDEX('Salaires actualisés CCFC'!$B$6:$R$27,MATCH($L9,'Salaires actualisés CCFC'!$A$6:$A$27,0),MATCH(Q$8,'Salaires actualisés CCFC'!$B$5:$R$5,0)),""))/(DAY(DATE(YEAR($F$5),MONTH($F$5)+1,1)-1))*$M9,"")</f>
        <v>2250</v>
      </c>
      <c r="R9" s="232">
        <f>IFERROR((IFERROR(INDEX('Salaires actualisés CCFC'!$B$6:$R$27,MATCH($L9,'Salaires actualisés CCFC'!$A$6:$A$27,0),MATCH(R$8,'Salaires actualisés CCFC'!$B$5:$R$5,0)),""))/(DAY(DATE(YEAR($F$5),MONTH($F$5)+1,1)-1))*$M9,"")</f>
        <v>1000</v>
      </c>
      <c r="S9" s="230">
        <f>IFERROR((IFERROR(INDEX('Salaires actualisés CCFC'!$B$6:$R$27,MATCH($L9,'Salaires actualisés CCFC'!$A$6:$A$27,0),MATCH(S$8,'Salaires actualisés CCFC'!$B$5:$R$5,0)),""))/(DAY(DATE(YEAR($F$5),MONTH($F$5)+1,1)-1))*$M9,"")</f>
        <v>6500</v>
      </c>
      <c r="T9" s="230"/>
      <c r="U9" s="230" t="str">
        <f>IFERROR(VLOOKUP($I9,#REF!,3,0)/(DAY(DATE(YEAR($F$5),MONTH($F$5)+1,1)-1))*$M9,"")</f>
        <v/>
      </c>
      <c r="V9" s="230">
        <v>24327.022821576757</v>
      </c>
      <c r="W9" s="229"/>
      <c r="X9" s="229"/>
      <c r="Y9" s="229"/>
      <c r="Z9" s="233">
        <f t="shared" ref="Z9:Z19" si="6">IF(AA9&gt;SUM(O9:Y9),IFERROR(AA9-SUM(O9:Y9),""),"")</f>
        <v>68607.309582025453</v>
      </c>
      <c r="AA9" s="229">
        <v>126500.51867219916</v>
      </c>
      <c r="AB9" s="234">
        <f t="shared" ref="AB9:AB14" si="7">IF(SUM(R9:Y9)&lt;&gt;0,SUM(R9:Y9),"")</f>
        <v>31827.022821576757</v>
      </c>
      <c r="AC9" s="234"/>
      <c r="AD9" s="233">
        <f t="shared" ref="AD9:AD14" si="8">IFERROR(SUM(SUM(AA9,-AC9,AE9,-R9)),"")</f>
        <v>125500.51867219916</v>
      </c>
      <c r="AE9" s="229"/>
      <c r="AF9" s="230">
        <f>IFERROR(IF(SUM(AA9,-AB9,AE9*50%,-AG9),FLOOR(IF(AA9&gt;0,SUM(AA9,-AB9,AE9*50%,-AG9),0),250),""),"")</f>
        <v>90000</v>
      </c>
      <c r="AG9" s="230">
        <f>IFERROR($AD9*AG$5,"")</f>
        <v>4518.0186721991695</v>
      </c>
      <c r="AH9" s="230">
        <f t="shared" ref="AH9:AH19" si="9">IFERROR(AF9*12,"")</f>
        <v>1080000</v>
      </c>
      <c r="AI9" s="230">
        <f>IFERROR($AD9*AI$5,"")</f>
        <v>3840.3158713692942</v>
      </c>
      <c r="AJ9" s="235">
        <f>INDEX(TReduct[[Drecription]:[Tx Chges F.]],MATCH(I9,TReduct[Status],0),MATCH("Tx Chges F.",TReduct[[#Headers],[Drecription]:[Tx Chges F.]],0))</f>
        <v>0.19999999999999998</v>
      </c>
      <c r="AK9" s="230">
        <f t="shared" ref="AK9:AK19" si="10">IFERROR(IF((((ROUND(IF($AH9&gt;3494130,693220+($AH9-3494130)*37%,IF($AH9&gt;2384195,349140+($AH9-2384196)*31%,IF($AH9&gt;1789734,194580+($AH9-1789736)*26%,IF($AH9&gt;1176400,84180+($AH9-1176401)*18%,IF($AH9&gt;578400,12420+($AH9-578401)*12%,IF($AH9&gt;330000,($AH9-330001)*5%)))))),0)*(100%-$AJ9))/$AH9*100-2)%*$AH9)/12&gt;0,(((ROUND(IF($AH9&gt;3494130,693220+($AH9-3494130)*37%,IF($AH9&gt;2384195,349140+($AH9-2384196)*31%,IF($AH9&gt;1789734,194580+($AH9-1789736)*26%,IF($AH9&gt;1176400,84180+($AH9-1176401)*18%,IF($AH9&gt;578400,12420+($AH9-578401)*12%,IF($AH9&gt;330000,($AH9-330001)*5%)))))),0)*(100%-$AJ9))/$AH9*100-2)%*$AH9)/12,0),"")</f>
        <v>3040.7999999999997</v>
      </c>
      <c r="AL9" s="230">
        <f>IFERROR(SUM(AA9,-AK9,-AG9,-AI9),0)</f>
        <v>115101.3841286307</v>
      </c>
      <c r="AM9" s="230">
        <f>SUMPRODUCT(('Avance &amp; Prêt'!$B$5:$B$400=Salaire!D9)*('Avance &amp; Prêt'!$M$4:$AV$4='Avance &amp; Prêt'!$D$2)*('Avance &amp; Prêt'!$M$5:$AV$400))</f>
        <v>0</v>
      </c>
      <c r="AN9" s="230">
        <f>IFERROR(AL9-AM9,"")</f>
        <v>115101.3841286307</v>
      </c>
      <c r="AO9" s="230">
        <f>IFERROR($AD9*AO$5,"")</f>
        <v>20582.085062240665</v>
      </c>
      <c r="AP9" s="230">
        <f>IFERROR($AD9*AP$5,"")</f>
        <v>4392.5181535269712</v>
      </c>
      <c r="AQ9" s="230">
        <f t="shared" ref="AQ9:AT19" si="11">IF($AA9*AQ$5&lt;&gt;0,FLOOR($AA9,1000)*AQ$5,"")</f>
        <v>1260</v>
      </c>
      <c r="AR9" s="230">
        <f t="shared" si="11"/>
        <v>2520</v>
      </c>
      <c r="AS9" s="230">
        <f t="shared" si="11"/>
        <v>2520</v>
      </c>
      <c r="AT9" s="230">
        <f t="shared" si="11"/>
        <v>4410</v>
      </c>
      <c r="AU9" s="230">
        <f t="shared" ref="AU9:AU19" si="12">IF(SUM(AA9,AO9:AT9)&lt;&gt;0,SUM(AA9,AO9:AT9),"")</f>
        <v>162185.12188796679</v>
      </c>
      <c r="AV9" s="229"/>
      <c r="AW9" s="229"/>
      <c r="AX9" s="229"/>
      <c r="AY9" s="229" t="s">
        <v>176</v>
      </c>
      <c r="AZ9" s="312" t="s">
        <v>177</v>
      </c>
      <c r="BA9" s="230" t="str">
        <f t="shared" ref="BA9:BA19" si="13">IF(C9&lt;&gt;"",C9,"")</f>
        <v>001</v>
      </c>
    </row>
    <row r="10" spans="1:111" x14ac:dyDescent="0.2">
      <c r="B10" s="311">
        <f>IF(ISBLANK(D10),"",MAX($B$8:B9)+1)</f>
        <v>2</v>
      </c>
      <c r="C10" s="224" t="str">
        <f t="shared" si="3"/>
        <v>002</v>
      </c>
      <c r="D10" s="225" t="s">
        <v>181</v>
      </c>
      <c r="E10" s="226" t="s">
        <v>179</v>
      </c>
      <c r="F10" s="197">
        <v>42583</v>
      </c>
      <c r="G10" s="197"/>
      <c r="H10" s="227">
        <f t="shared" ca="1" si="4"/>
        <v>1.0805555555555555</v>
      </c>
      <c r="I10" s="226" t="s">
        <v>34</v>
      </c>
      <c r="J10" s="226"/>
      <c r="K10" s="226"/>
      <c r="L10" s="226" t="s">
        <v>56</v>
      </c>
      <c r="M10" s="228">
        <f t="shared" si="5"/>
        <v>31</v>
      </c>
      <c r="N10" s="229"/>
      <c r="O10" s="230">
        <f>IF(D10&lt;&gt;"",(IF(D10&lt;&gt;"",INDEX('Salaires actualisés CCFC'!$B$6:$T$27,MATCH($L10,'Salaires actualisés CCFC'!$A$6:$A$27,0),MATCH(O$8,'Salaires actualisés CCFC'!$B$5:$T$5,0)),0))/(DAY(DATE(YEAR($F$5),MONTH($F$5)+1,1)-1))*$M10,"")</f>
        <v>24969.964530535744</v>
      </c>
      <c r="P10" s="230">
        <f>IFERROR((IFERROR(INDEX('Salaires actualisés CCFC'!$B$6:$R$27,MATCH($L10,'Salaires actualisés CCFC'!$A$6:$A$27,0),MATCH(P$8,'Salaires actualisés CCFC'!$B$5:$R$5,0)),""))/(DAY(DATE(YEAR($F$5),MONTH($F$5)+1,1)-1))*M10,"")</f>
        <v>1000</v>
      </c>
      <c r="Q10" s="231">
        <f>IFERROR((IFERROR(INDEX('Salaires actualisés CCFC'!$B$6:$R$27,MATCH($L10,'Salaires actualisés CCFC'!$A$6:$A$27,0),MATCH(Q$8,'Salaires actualisés CCFC'!$B$5:$R$5,0)),""))/(DAY(DATE(YEAR($F$5),MONTH($F$5)+1,1)-1))*$M10,"")</f>
        <v>2250</v>
      </c>
      <c r="R10" s="232">
        <f>IFERROR((IFERROR(INDEX('Salaires actualisés CCFC'!$B$6:$R$27,MATCH($L10,'Salaires actualisés CCFC'!$A$6:$A$27,0),MATCH(R$8,'Salaires actualisés CCFC'!$B$5:$R$5,0)),""))/(DAY(DATE(YEAR($F$5),MONTH($F$5)+1,1)-1))*$M10,"")</f>
        <v>1000</v>
      </c>
      <c r="S10" s="230">
        <f>IFERROR((IFERROR(INDEX('Salaires actualisés CCFC'!$B$6:$R$27,MATCH($L10,'Salaires actualisés CCFC'!$A$6:$A$27,0),MATCH(S$8,'Salaires actualisés CCFC'!$B$5:$R$5,0)),""))/(DAY(DATE(YEAR($F$5),MONTH($F$5)+1,1)-1))*$M10,"")</f>
        <v>6500</v>
      </c>
      <c r="T10" s="230"/>
      <c r="U10" s="230" t="str">
        <f>IFERROR(VLOOKUP($I10,#REF!,3,0)/(DAY(DATE(YEAR($F$5),MONTH($F$5)+1,1)-1))*$M10,"")</f>
        <v/>
      </c>
      <c r="V10" s="230"/>
      <c r="W10" s="229"/>
      <c r="X10" s="229"/>
      <c r="Y10" s="229"/>
      <c r="Z10" s="233">
        <f t="shared" si="6"/>
        <v>119491.65372672566</v>
      </c>
      <c r="AA10" s="229">
        <v>155211.61825726141</v>
      </c>
      <c r="AB10" s="234">
        <f t="shared" si="7"/>
        <v>7500</v>
      </c>
      <c r="AC10" s="234"/>
      <c r="AD10" s="233">
        <f t="shared" si="8"/>
        <v>154211.61825726141</v>
      </c>
      <c r="AE10" s="229"/>
      <c r="AF10" s="230">
        <f t="shared" ref="AF10:AF19" si="14">IFERROR(IF(SUM(AA10,-AB10,AE10*50%,-AG10),FLOOR(IF(AA10&gt;0,SUM(AA10,-AB10,AE10*50%,-AG10),0),250),""),"")</f>
        <v>142000</v>
      </c>
      <c r="AG10" s="230">
        <f t="shared" ref="AG10:AG19" si="15">IFERROR($AD10*AG$5,"")</f>
        <v>5551.6182572614098</v>
      </c>
      <c r="AH10" s="230">
        <f t="shared" si="9"/>
        <v>1704000</v>
      </c>
      <c r="AI10" s="230">
        <f t="shared" ref="AI10:AI19" si="16">IFERROR($AD10*AI$5,"")</f>
        <v>4718.8755186721992</v>
      </c>
      <c r="AJ10" s="235">
        <f>INDEX(TReduct[[Drecription]:[Tx Chges F.]],MATCH(I10,TReduct[Status],0),MATCH("Tx Chges F.",TReduct[[#Headers],[Drecription]:[Tx Chges F.]],0))</f>
        <v>0.24999999999999997</v>
      </c>
      <c r="AK10" s="230">
        <f t="shared" si="10"/>
        <v>8356.7500000000018</v>
      </c>
      <c r="AL10" s="230">
        <f t="shared" ref="AL10:AL19" si="17">IFERROR(SUM(AA10,-AK10,-AG10,-AI10),0)</f>
        <v>136584.3744813278</v>
      </c>
      <c r="AM10" s="230">
        <f>SUMPRODUCT(('Avance &amp; Prêt'!$B$5:$B$400=Salaire!D10)*('Avance &amp; Prêt'!$M$4:$AV$4='Avance &amp; Prêt'!$D$2)*('Avance &amp; Prêt'!$M$5:$AV$400))</f>
        <v>0</v>
      </c>
      <c r="AN10" s="230">
        <f t="shared" ref="AN10:AN19" si="18">IFERROR(AL10-AM10,"")</f>
        <v>136584.3744813278</v>
      </c>
      <c r="AO10" s="230">
        <f t="shared" ref="AO10:AP19" si="19">IFERROR($AD10*AO$5,"")</f>
        <v>25290.705394190871</v>
      </c>
      <c r="AP10" s="230">
        <f t="shared" si="19"/>
        <v>5397.4066390041498</v>
      </c>
      <c r="AQ10" s="230">
        <f t="shared" si="11"/>
        <v>1550</v>
      </c>
      <c r="AR10" s="230">
        <f t="shared" si="11"/>
        <v>3100</v>
      </c>
      <c r="AS10" s="230">
        <f t="shared" si="11"/>
        <v>3100</v>
      </c>
      <c r="AT10" s="230">
        <f t="shared" si="11"/>
        <v>5425.0000000000009</v>
      </c>
      <c r="AU10" s="230">
        <f t="shared" si="12"/>
        <v>199074.73029045644</v>
      </c>
      <c r="AV10" s="229"/>
      <c r="AW10" s="229"/>
      <c r="AX10" s="229"/>
      <c r="AY10" s="229" t="s">
        <v>176</v>
      </c>
      <c r="AZ10" s="312" t="s">
        <v>177</v>
      </c>
      <c r="BA10" s="230" t="str">
        <f t="shared" si="13"/>
        <v>002</v>
      </c>
    </row>
    <row r="11" spans="1:111" x14ac:dyDescent="0.2">
      <c r="B11" s="311">
        <f>IF(ISBLANK(D11),"",MAX($B$8:B10)+1)</f>
        <v>3</v>
      </c>
      <c r="C11" s="224" t="str">
        <f t="shared" si="3"/>
        <v>003</v>
      </c>
      <c r="D11" s="225" t="s">
        <v>182</v>
      </c>
      <c r="E11" s="226" t="s">
        <v>179</v>
      </c>
      <c r="F11" s="197">
        <v>42583</v>
      </c>
      <c r="G11" s="197"/>
      <c r="H11" s="227">
        <f t="shared" ca="1" si="4"/>
        <v>1.0805555555555555</v>
      </c>
      <c r="I11" s="226" t="s">
        <v>20</v>
      </c>
      <c r="J11" s="226"/>
      <c r="K11" s="226"/>
      <c r="L11" s="226" t="s">
        <v>68</v>
      </c>
      <c r="M11" s="228">
        <f t="shared" si="5"/>
        <v>31</v>
      </c>
      <c r="N11" s="229"/>
      <c r="O11" s="230">
        <f>+IF(D11&lt;&gt;"",(IF(D11&lt;&gt;"",INDEX('Salaires actualisés CCFC'!$B$6:$T$27,MATCH($L11,'Salaires actualisés CCFC'!$A$6:$A$27,0),MATCH(O$8,'Salaires actualisés CCFC'!$B$5:$T$5,0)),0))/(DAY(DATE(YEAR($F$5),MONTH($F$5)+1,1)-1))*$M11,"")</f>
        <v>31712.226915735431</v>
      </c>
      <c r="P11" s="230">
        <f>IFERROR((IFERROR(INDEX('Salaires actualisés CCFC'!$B$6:$R$27,MATCH($L11,'Salaires actualisés CCFC'!$A$6:$A$27,0),MATCH(P$8,'Salaires actualisés CCFC'!$B$5:$R$5,0)),""))/(DAY(DATE(YEAR($F$5),MONTH($F$5)+1,1)-1))*M11,"")</f>
        <v>1000</v>
      </c>
      <c r="Q11" s="231">
        <f>IFERROR((IFERROR(INDEX('Salaires actualisés CCFC'!$B$6:$R$27,MATCH($L11,'Salaires actualisés CCFC'!$A$6:$A$27,0),MATCH(Q$8,'Salaires actualisés CCFC'!$B$5:$R$5,0)),""))/(DAY(DATE(YEAR($F$5),MONTH($F$5)+1,1)-1))*$M11,"")</f>
        <v>2250</v>
      </c>
      <c r="R11" s="232">
        <f>IFERROR((IFERROR(INDEX('Salaires actualisés CCFC'!$B$6:$R$27,MATCH($L11,'Salaires actualisés CCFC'!$A$6:$A$27,0),MATCH(R$8,'Salaires actualisés CCFC'!$B$5:$R$5,0)),""))/(DAY(DATE(YEAR($F$5),MONTH($F$5)+1,1)-1))*$M11,"")</f>
        <v>1000</v>
      </c>
      <c r="S11" s="230">
        <f>IFERROR((IFERROR(INDEX('Salaires actualisés CCFC'!$B$6:$R$27,MATCH($L11,'Salaires actualisés CCFC'!$A$6:$A$27,0),MATCH(S$8,'Salaires actualisés CCFC'!$B$5:$R$5,0)),""))/(DAY(DATE(YEAR($F$5),MONTH($F$5)+1,1)-1))*$M11,"")</f>
        <v>6500</v>
      </c>
      <c r="T11" s="230"/>
      <c r="U11" s="230" t="str">
        <f>IFERROR(VLOOKUP($I11,#REF!,3,0)/(DAY(DATE(YEAR($F$5),MONTH($F$5)+1,1)-1))*$M11,"")</f>
        <v/>
      </c>
      <c r="V11" s="230"/>
      <c r="W11" s="229"/>
      <c r="X11" s="229"/>
      <c r="Y11" s="229"/>
      <c r="Z11" s="233">
        <f t="shared" si="6"/>
        <v>165540.88511745961</v>
      </c>
      <c r="AA11" s="229">
        <v>208003.11203319504</v>
      </c>
      <c r="AB11" s="234">
        <f t="shared" si="7"/>
        <v>7500</v>
      </c>
      <c r="AC11" s="234"/>
      <c r="AD11" s="233">
        <f t="shared" si="8"/>
        <v>207003.11203319504</v>
      </c>
      <c r="AE11" s="229"/>
      <c r="AF11" s="230">
        <f t="shared" si="14"/>
        <v>193000</v>
      </c>
      <c r="AG11" s="230">
        <f t="shared" si="15"/>
        <v>7452.1120331950206</v>
      </c>
      <c r="AH11" s="230">
        <f t="shared" si="9"/>
        <v>2316000</v>
      </c>
      <c r="AI11" s="230">
        <f t="shared" si="16"/>
        <v>6334.2952282157676</v>
      </c>
      <c r="AJ11" s="235">
        <f>INDEX(TReduct[[Drecription]:[Tx Chges F.]],MATCH(I11,TReduct[Status],0),MATCH("Tx Chges F.",TReduct[[#Headers],[Drecription]:[Tx Chges F.]],0))</f>
        <v>2.5000000000000001E-2</v>
      </c>
      <c r="AK11" s="230">
        <f t="shared" si="10"/>
        <v>23066.981249999997</v>
      </c>
      <c r="AL11" s="230">
        <f t="shared" si="17"/>
        <v>171149.72352178424</v>
      </c>
      <c r="AM11" s="230">
        <f>SUMPRODUCT(('Avance &amp; Prêt'!$B$5:$B$400=Salaire!D11)*('Avance &amp; Prêt'!$M$4:$AV$4='Avance &amp; Prêt'!$D$2)*('Avance &amp; Prêt'!$M$5:$AV$400))</f>
        <v>0</v>
      </c>
      <c r="AN11" s="230">
        <f t="shared" si="18"/>
        <v>171149.72352178424</v>
      </c>
      <c r="AO11" s="230">
        <f t="shared" si="19"/>
        <v>33948.510373443991</v>
      </c>
      <c r="AP11" s="230">
        <f t="shared" si="19"/>
        <v>7245.1089211618273</v>
      </c>
      <c r="AQ11" s="230">
        <f t="shared" si="11"/>
        <v>2080</v>
      </c>
      <c r="AR11" s="230">
        <f t="shared" si="11"/>
        <v>4160</v>
      </c>
      <c r="AS11" s="230">
        <f t="shared" si="11"/>
        <v>4160</v>
      </c>
      <c r="AT11" s="230">
        <f t="shared" si="11"/>
        <v>7280.0000000000009</v>
      </c>
      <c r="AU11" s="230">
        <f t="shared" si="12"/>
        <v>266876.7313278009</v>
      </c>
      <c r="AV11" s="229"/>
      <c r="AW11" s="229"/>
      <c r="AX11" s="229"/>
      <c r="AY11" s="229" t="s">
        <v>176</v>
      </c>
      <c r="AZ11" s="312" t="s">
        <v>177</v>
      </c>
      <c r="BA11" s="230" t="str">
        <f t="shared" si="13"/>
        <v>003</v>
      </c>
    </row>
    <row r="12" spans="1:111" x14ac:dyDescent="0.2">
      <c r="B12" s="311">
        <f>IF(ISBLANK(D12),"",MAX($B$8:B11)+1)</f>
        <v>4</v>
      </c>
      <c r="C12" s="224" t="str">
        <f t="shared" si="3"/>
        <v>004</v>
      </c>
      <c r="D12" s="225" t="s">
        <v>183</v>
      </c>
      <c r="E12" s="226" t="s">
        <v>179</v>
      </c>
      <c r="F12" s="197">
        <v>42583</v>
      </c>
      <c r="G12" s="197" t="s">
        <v>51</v>
      </c>
      <c r="H12" s="227">
        <f t="shared" ca="1" si="4"/>
        <v>1.0805555555555555</v>
      </c>
      <c r="I12" s="226" t="s">
        <v>30</v>
      </c>
      <c r="J12" s="226"/>
      <c r="K12" s="226"/>
      <c r="L12" s="226" t="s">
        <v>65</v>
      </c>
      <c r="M12" s="228">
        <f t="shared" si="5"/>
        <v>31</v>
      </c>
      <c r="N12" s="229"/>
      <c r="O12" s="230">
        <f>IF(D12&lt;&gt;"",(IF(D12&lt;&gt;"",INDEX('Salaires actualisés CCFC'!$B$6:$T$27,MATCH($L12,'Salaires actualisés CCFC'!$A$6:$A$27,0),MATCH(O$8,'Salaires actualisés CCFC'!$B$5:$T$5,0)),0))/(DAY(DATE(YEAR($F$5),MONTH($F$5)+1,1)-1))*$M12,"")</f>
        <v>36207.068505868563</v>
      </c>
      <c r="P12" s="230">
        <f>IFERROR((IFERROR(INDEX('Salaires actualisés CCFC'!$B$6:$R$27,MATCH($L12,'Salaires actualisés CCFC'!$A$6:$A$27,0),MATCH(P$8,'Salaires actualisés CCFC'!$B$5:$R$5,0)),""))/(DAY(DATE(YEAR($F$5),MONTH($F$5)+1,1)-1))*M12,"")</f>
        <v>1000</v>
      </c>
      <c r="Q12" s="231">
        <f>IFERROR((IFERROR(INDEX('Salaires actualisés CCFC'!$B$6:$R$27,MATCH($L12,'Salaires actualisés CCFC'!$A$6:$A$27,0),MATCH(Q$8,'Salaires actualisés CCFC'!$B$5:$R$5,0)),""))/(DAY(DATE(YEAR($F$5),MONTH($F$5)+1,1)-1))*$M12,"")</f>
        <v>2250</v>
      </c>
      <c r="R12" s="232">
        <f>IFERROR((IFERROR(INDEX('Salaires actualisés CCFC'!$B$6:$R$27,MATCH($L12,'Salaires actualisés CCFC'!$A$6:$A$27,0),MATCH(R$8,'Salaires actualisés CCFC'!$B$5:$R$5,0)),""))/(DAY(DATE(YEAR($F$5),MONTH($F$5)+1,1)-1))*$M12,"")</f>
        <v>1000</v>
      </c>
      <c r="S12" s="230">
        <f>IFERROR((IFERROR(INDEX('Salaires actualisés CCFC'!$B$6:$R$27,MATCH($L12,'Salaires actualisés CCFC'!$A$6:$A$27,0),MATCH(S$8,'Salaires actualisés CCFC'!$B$5:$R$5,0)),""))/(DAY(DATE(YEAR($F$5),MONTH($F$5)+1,1)-1))*$M12,"")</f>
        <v>6500</v>
      </c>
      <c r="T12" s="230"/>
      <c r="U12" s="230" t="str">
        <f>IFERROR(VLOOKUP($I12,#REF!,3,0)/(DAY(DATE(YEAR($F$5),MONTH($F$5)+1,1)-1))*$M12,"")</f>
        <v/>
      </c>
      <c r="V12" s="230"/>
      <c r="W12" s="229"/>
      <c r="X12" s="229"/>
      <c r="Y12" s="229"/>
      <c r="Z12" s="233">
        <f t="shared" si="6"/>
        <v>450514.92319537624</v>
      </c>
      <c r="AA12" s="229">
        <v>497471.99170124478</v>
      </c>
      <c r="AB12" s="234">
        <f t="shared" si="7"/>
        <v>7500</v>
      </c>
      <c r="AC12" s="234"/>
      <c r="AD12" s="233">
        <f t="shared" si="8"/>
        <v>496471.99170124478</v>
      </c>
      <c r="AE12" s="229"/>
      <c r="AF12" s="230">
        <f t="shared" si="14"/>
        <v>472000</v>
      </c>
      <c r="AG12" s="230">
        <f t="shared" si="15"/>
        <v>17872.99170124481</v>
      </c>
      <c r="AH12" s="230">
        <f t="shared" si="9"/>
        <v>5664000</v>
      </c>
      <c r="AI12" s="230">
        <f t="shared" si="16"/>
        <v>15192.042946058089</v>
      </c>
      <c r="AJ12" s="235">
        <f>INDEX(TReduct[[Drecription]:[Tx Chges F.]],MATCH(I12,TReduct[Status],0),MATCH("Tx Chges F.",TReduct[[#Headers],[Drecription]:[Tx Chges F.]],0))</f>
        <v>0.15</v>
      </c>
      <c r="AK12" s="230">
        <f t="shared" si="10"/>
        <v>96531.766666666663</v>
      </c>
      <c r="AL12" s="230">
        <f t="shared" si="17"/>
        <v>367875.19038727524</v>
      </c>
      <c r="AM12" s="230">
        <f>SUMPRODUCT(('Avance &amp; Prêt'!$B$5:$B$400=Salaire!D12)*('Avance &amp; Prêt'!$M$4:$AV$4='Avance &amp; Prêt'!$D$2)*('Avance &amp; Prêt'!$M$5:$AV$400))</f>
        <v>0</v>
      </c>
      <c r="AN12" s="230">
        <f t="shared" si="18"/>
        <v>367875.19038727524</v>
      </c>
      <c r="AO12" s="230">
        <f t="shared" si="19"/>
        <v>81421.406639004141</v>
      </c>
      <c r="AP12" s="230">
        <f t="shared" si="19"/>
        <v>17376.519709543569</v>
      </c>
      <c r="AQ12" s="230">
        <f t="shared" si="11"/>
        <v>4970</v>
      </c>
      <c r="AR12" s="230">
        <f t="shared" si="11"/>
        <v>9940</v>
      </c>
      <c r="AS12" s="230">
        <f t="shared" si="11"/>
        <v>9940</v>
      </c>
      <c r="AT12" s="230">
        <f t="shared" si="11"/>
        <v>17395</v>
      </c>
      <c r="AU12" s="230">
        <f t="shared" si="12"/>
        <v>638514.91804979253</v>
      </c>
      <c r="AV12" s="229"/>
      <c r="AW12" s="229"/>
      <c r="AX12" s="229"/>
      <c r="AY12" s="229" t="s">
        <v>176</v>
      </c>
      <c r="AZ12" s="312" t="s">
        <v>177</v>
      </c>
      <c r="BA12" s="230" t="str">
        <f t="shared" si="13"/>
        <v>004</v>
      </c>
    </row>
    <row r="13" spans="1:111" x14ac:dyDescent="0.2">
      <c r="B13" s="311">
        <f>IF(ISBLANK(D13),"",MAX($B$8:B12)+1)</f>
        <v>5</v>
      </c>
      <c r="C13" s="224" t="str">
        <f t="shared" si="3"/>
        <v>005</v>
      </c>
      <c r="D13" s="225" t="s">
        <v>184</v>
      </c>
      <c r="E13" s="226" t="s">
        <v>179</v>
      </c>
      <c r="F13" s="197">
        <v>42583</v>
      </c>
      <c r="G13" s="197"/>
      <c r="H13" s="227">
        <f t="shared" ca="1" si="4"/>
        <v>1.0805555555555555</v>
      </c>
      <c r="I13" s="226" t="s">
        <v>31</v>
      </c>
      <c r="J13" s="226"/>
      <c r="K13" s="226"/>
      <c r="L13" s="226" t="s">
        <v>72</v>
      </c>
      <c r="M13" s="228">
        <f t="shared" si="5"/>
        <v>31</v>
      </c>
      <c r="N13" s="229"/>
      <c r="O13" s="230">
        <f>IF(D13&lt;&gt;"",(IF(D13&lt;&gt;"",INDEX('Salaires actualisés CCFC'!$B$6:$T$27,MATCH($L13,'Salaires actualisés CCFC'!$A$6:$A$27,0),MATCH(O$8,'Salaires actualisés CCFC'!$B$5:$T$5,0)),0))/(DAY(DATE(YEAR($F$5),MONTH($F$5)+1,1)-1))*$M13,"")</f>
        <v>46727.122135121484</v>
      </c>
      <c r="P13" s="230">
        <f>IFERROR((IFERROR(INDEX('Salaires actualisés CCFC'!$B$6:$R$27,MATCH($L13,'Salaires actualisés CCFC'!$A$6:$A$27,0),MATCH(P$8,'Salaires actualisés CCFC'!$B$5:$R$5,0)),""))/(DAY(DATE(YEAR($F$5),MONTH($F$5)+1,1)-1))*M13,"")</f>
        <v>1000</v>
      </c>
      <c r="Q13" s="231">
        <f>IFERROR((IFERROR(INDEX('Salaires actualisés CCFC'!$B$6:$R$27,MATCH($L13,'Salaires actualisés CCFC'!$A$6:$A$27,0),MATCH(Q$8,'Salaires actualisés CCFC'!$B$5:$R$5,0)),""))/(DAY(DATE(YEAR($F$5),MONTH($F$5)+1,1)-1))*$M13,"")</f>
        <v>2250</v>
      </c>
      <c r="R13" s="232">
        <f>IFERROR((IFERROR(INDEX('Salaires actualisés CCFC'!$B$6:$R$27,MATCH($L13,'Salaires actualisés CCFC'!$A$6:$A$27,0),MATCH(R$8,'Salaires actualisés CCFC'!$B$5:$R$5,0)),""))/(DAY(DATE(YEAR($F$5),MONTH($F$5)+1,1)-1))*$M13,"")</f>
        <v>0</v>
      </c>
      <c r="S13" s="230">
        <f>IFERROR((IFERROR(INDEX('Salaires actualisés CCFC'!$B$6:$R$27,MATCH($L13,'Salaires actualisés CCFC'!$A$6:$A$27,0),MATCH(S$8,'Salaires actualisés CCFC'!$B$5:$R$5,0)),""))/(DAY(DATE(YEAR($F$5),MONTH($F$5)+1,1)-1))*$M13,"")</f>
        <v>5000</v>
      </c>
      <c r="T13" s="230"/>
      <c r="U13" s="230" t="str">
        <f>IFERROR(VLOOKUP($I13,#REF!,3,0)/(DAY(DATE(YEAR($F$5),MONTH($F$5)+1,1)-1))*$M13,"")</f>
        <v/>
      </c>
      <c r="V13" s="230"/>
      <c r="W13" s="229"/>
      <c r="X13" s="229"/>
      <c r="Y13" s="229"/>
      <c r="Z13" s="233">
        <f t="shared" si="6"/>
        <v>503647.3591926794</v>
      </c>
      <c r="AA13" s="229">
        <v>558624.4813278009</v>
      </c>
      <c r="AB13" s="234">
        <f t="shared" si="7"/>
        <v>5000</v>
      </c>
      <c r="AC13" s="234"/>
      <c r="AD13" s="233">
        <f t="shared" si="8"/>
        <v>558624.4813278009</v>
      </c>
      <c r="AE13" s="229"/>
      <c r="AF13" s="230">
        <f t="shared" si="14"/>
        <v>533500</v>
      </c>
      <c r="AG13" s="230">
        <f t="shared" si="15"/>
        <v>20110.48132780083</v>
      </c>
      <c r="AH13" s="230">
        <f t="shared" si="9"/>
        <v>6402000</v>
      </c>
      <c r="AI13" s="230">
        <f t="shared" si="16"/>
        <v>17093.909128630708</v>
      </c>
      <c r="AJ13" s="235">
        <f>INDEX(TReduct[[Drecription]:[Tx Chges F.]],MATCH(I13,TReduct[Status],0),MATCH("Tx Chges F.",TReduct[[#Headers],[Drecription]:[Tx Chges F.]],0))</f>
        <v>0.17499999999999999</v>
      </c>
      <c r="AK13" s="230">
        <f t="shared" si="10"/>
        <v>110957.825</v>
      </c>
      <c r="AL13" s="230">
        <f t="shared" si="17"/>
        <v>410462.26587136934</v>
      </c>
      <c r="AM13" s="230">
        <f>SUMPRODUCT(('Avance &amp; Prêt'!$B$5:$B$400=Salaire!D13)*('Avance &amp; Prêt'!$M$4:$AV$4='Avance &amp; Prêt'!$D$2)*('Avance &amp; Prêt'!$M$5:$AV$400))</f>
        <v>0</v>
      </c>
      <c r="AN13" s="230">
        <f t="shared" si="18"/>
        <v>410462.26587136934</v>
      </c>
      <c r="AO13" s="230">
        <f t="shared" si="19"/>
        <v>91614.414937759357</v>
      </c>
      <c r="AP13" s="230">
        <f t="shared" si="19"/>
        <v>19551.856846473034</v>
      </c>
      <c r="AQ13" s="230">
        <f t="shared" si="11"/>
        <v>5580</v>
      </c>
      <c r="AR13" s="230">
        <f t="shared" si="11"/>
        <v>11160</v>
      </c>
      <c r="AS13" s="230">
        <f t="shared" si="11"/>
        <v>11160</v>
      </c>
      <c r="AT13" s="230">
        <f t="shared" si="11"/>
        <v>19530.000000000004</v>
      </c>
      <c r="AU13" s="230">
        <f t="shared" si="12"/>
        <v>717220.75311203336</v>
      </c>
      <c r="AV13" s="229"/>
      <c r="AW13" s="229"/>
      <c r="AX13" s="229"/>
      <c r="AY13" s="229" t="s">
        <v>176</v>
      </c>
      <c r="AZ13" s="312" t="s">
        <v>177</v>
      </c>
      <c r="BA13" s="230" t="str">
        <f t="shared" si="13"/>
        <v>005</v>
      </c>
    </row>
    <row r="14" spans="1:111" x14ac:dyDescent="0.2">
      <c r="B14" s="311">
        <f>IF(ISBLANK(D14),"",MAX($B$8:B13)+1)</f>
        <v>6</v>
      </c>
      <c r="C14" s="224" t="str">
        <f t="shared" si="3"/>
        <v>006</v>
      </c>
      <c r="D14" s="225" t="s">
        <v>185</v>
      </c>
      <c r="E14" s="226" t="s">
        <v>179</v>
      </c>
      <c r="F14" s="197">
        <v>42583</v>
      </c>
      <c r="G14" s="197"/>
      <c r="H14" s="227">
        <f t="shared" ca="1" si="4"/>
        <v>1.0805555555555555</v>
      </c>
      <c r="I14" s="226" t="s">
        <v>31</v>
      </c>
      <c r="J14" s="226"/>
      <c r="K14" s="226"/>
      <c r="L14" s="226" t="s">
        <v>75</v>
      </c>
      <c r="M14" s="228">
        <f t="shared" si="5"/>
        <v>31</v>
      </c>
      <c r="N14" s="229"/>
      <c r="O14" s="230">
        <f>IF(D14&lt;&gt;"",(IF(D14&lt;&gt;"",INDEX('Salaires actualisés CCFC'!$B$6:$T$27,MATCH($L14,'Salaires actualisés CCFC'!$A$6:$A$27,0),MATCH(O$8,'Salaires actualisés CCFC'!$B$5:$T$5,0)),0))/(DAY(DATE(YEAR($F$5),MONTH($F$5)+1,1)-1))*$M14,"")</f>
        <v>62054.914222340514</v>
      </c>
      <c r="P14" s="230">
        <f>IFERROR((IFERROR(INDEX('Salaires actualisés CCFC'!$B$6:$R$27,MATCH($L14,'Salaires actualisés CCFC'!$A$6:$A$27,0),MATCH(P$8,'Salaires actualisés CCFC'!$B$5:$R$5,0)),""))/(DAY(DATE(YEAR($F$5),MONTH($F$5)+1,1)-1))*M14,"")</f>
        <v>1000</v>
      </c>
      <c r="Q14" s="231">
        <f>IFERROR((IFERROR(INDEX('Salaires actualisés CCFC'!$B$6:$R$27,MATCH($L14,'Salaires actualisés CCFC'!$A$6:$A$27,0),MATCH(Q$8,'Salaires actualisés CCFC'!$B$5:$R$5,0)),""))/(DAY(DATE(YEAR($F$5),MONTH($F$5)+1,1)-1))*$M14,"")</f>
        <v>2850</v>
      </c>
      <c r="R14" s="232">
        <f>IFERROR((IFERROR(INDEX('Salaires actualisés CCFC'!$B$6:$R$27,MATCH($L14,'Salaires actualisés CCFC'!$A$6:$A$27,0),MATCH(R$8,'Salaires actualisés CCFC'!$B$5:$R$5,0)),""))/(DAY(DATE(YEAR($F$5),MONTH($F$5)+1,1)-1))*$M14,"")</f>
        <v>0</v>
      </c>
      <c r="S14" s="230">
        <f>IFERROR((IFERROR(INDEX('Salaires actualisés CCFC'!$B$6:$R$27,MATCH($L14,'Salaires actualisés CCFC'!$A$6:$A$27,0),MATCH(S$8,'Salaires actualisés CCFC'!$B$5:$R$5,0)),""))/(DAY(DATE(YEAR($F$5),MONTH($F$5)+1,1)-1))*$M14,"")</f>
        <v>2000</v>
      </c>
      <c r="T14" s="230"/>
      <c r="U14" s="230" t="str">
        <f>IFERROR(VLOOKUP($I14,#REF!,3,0)/(DAY(DATE(YEAR($F$5),MONTH($F$5)+1,1)-1))*$M14,"")</f>
        <v/>
      </c>
      <c r="V14" s="230"/>
      <c r="W14" s="229"/>
      <c r="X14" s="229"/>
      <c r="Y14" s="229"/>
      <c r="Z14" s="233">
        <f t="shared" si="6"/>
        <v>1517565.0027901076</v>
      </c>
      <c r="AA14" s="229">
        <v>1585469.9170124482</v>
      </c>
      <c r="AB14" s="234">
        <f t="shared" si="7"/>
        <v>2000</v>
      </c>
      <c r="AC14" s="234"/>
      <c r="AD14" s="233">
        <f t="shared" si="8"/>
        <v>1585469.9170124482</v>
      </c>
      <c r="AE14" s="229"/>
      <c r="AF14" s="230">
        <f t="shared" si="14"/>
        <v>1526250</v>
      </c>
      <c r="AG14" s="230">
        <f t="shared" si="15"/>
        <v>57076.917012448132</v>
      </c>
      <c r="AH14" s="230">
        <f t="shared" si="9"/>
        <v>18315000</v>
      </c>
      <c r="AI14" s="230">
        <f t="shared" si="16"/>
        <v>48515.379460580916</v>
      </c>
      <c r="AJ14" s="235">
        <f>INDEX(TReduct[[Drecription]:[Tx Chges F.]],MATCH(I14,TReduct[Status],0),MATCH("Tx Chges F.",TReduct[[#Headers],[Drecription]:[Tx Chges F.]],0))</f>
        <v>0.17499999999999999</v>
      </c>
      <c r="AK14" s="230">
        <f t="shared" si="10"/>
        <v>394139.7624999999</v>
      </c>
      <c r="AL14" s="230">
        <f t="shared" si="17"/>
        <v>1085737.8580394192</v>
      </c>
      <c r="AM14" s="230">
        <f>SUMPRODUCT(('Avance &amp; Prêt'!$B$5:$B$400=Salaire!D14)*('Avance &amp; Prêt'!$M$4:$AV$4='Avance &amp; Prêt'!$D$2)*('Avance &amp; Prêt'!$M$5:$AV$400))</f>
        <v>0</v>
      </c>
      <c r="AN14" s="230">
        <f t="shared" si="18"/>
        <v>1085737.8580394192</v>
      </c>
      <c r="AO14" s="230">
        <f t="shared" si="19"/>
        <v>260017.06639004152</v>
      </c>
      <c r="AP14" s="230">
        <f t="shared" si="19"/>
        <v>55491.447095435695</v>
      </c>
      <c r="AQ14" s="230">
        <f t="shared" si="11"/>
        <v>15850</v>
      </c>
      <c r="AR14" s="230">
        <f t="shared" si="11"/>
        <v>31700</v>
      </c>
      <c r="AS14" s="230">
        <f t="shared" si="11"/>
        <v>31700</v>
      </c>
      <c r="AT14" s="230">
        <f t="shared" si="11"/>
        <v>55475.000000000007</v>
      </c>
      <c r="AU14" s="230">
        <f t="shared" si="12"/>
        <v>2035703.4304979253</v>
      </c>
      <c r="AV14" s="229"/>
      <c r="AW14" s="229"/>
      <c r="AX14" s="229"/>
      <c r="AY14" s="229" t="s">
        <v>176</v>
      </c>
      <c r="AZ14" s="312" t="s">
        <v>177</v>
      </c>
      <c r="BA14" s="230" t="str">
        <f t="shared" si="13"/>
        <v>006</v>
      </c>
    </row>
    <row r="15" spans="1:111" x14ac:dyDescent="0.2">
      <c r="B15" s="311">
        <f>IF(ISBLANK(D15),"",MAX($B$8:B14)+1)</f>
        <v>7</v>
      </c>
      <c r="C15" s="224" t="str">
        <f t="shared" si="3"/>
        <v>007</v>
      </c>
      <c r="D15" s="225" t="s">
        <v>186</v>
      </c>
      <c r="E15" s="226" t="s">
        <v>179</v>
      </c>
      <c r="F15" s="197">
        <v>42583</v>
      </c>
      <c r="G15" s="197"/>
      <c r="H15" s="227">
        <f t="shared" ca="1" si="4"/>
        <v>1.0805555555555555</v>
      </c>
      <c r="I15" s="226" t="s">
        <v>1</v>
      </c>
      <c r="J15" s="226"/>
      <c r="K15" s="226"/>
      <c r="L15" s="226" t="s">
        <v>75</v>
      </c>
      <c r="M15" s="228">
        <f t="shared" si="5"/>
        <v>31</v>
      </c>
      <c r="N15" s="229"/>
      <c r="O15" s="230">
        <f>IF(D15&lt;&gt;"",(IF(D15&lt;&gt;"",INDEX('Salaires actualisés CCFC'!$B$6:$T$27,MATCH($L15,'Salaires actualisés CCFC'!$A$6:$A$27,0),MATCH(O$8,'Salaires actualisés CCFC'!$B$5:$T$5,0)),0))/(DAY(DATE(YEAR($F$5),MONTH($F$5)+1,1)-1))*$M15,"")</f>
        <v>62054.914222340514</v>
      </c>
      <c r="P15" s="230">
        <f>IFERROR((IFERROR(INDEX('Salaires actualisés CCFC'!$B$6:$R$27,MATCH($L15,'Salaires actualisés CCFC'!$A$6:$A$27,0),MATCH(P$8,'Salaires actualisés CCFC'!$B$5:$R$5,0)),""))/(DAY(DATE(YEAR($F$5),MONTH($F$5)+1,1)-1))*M15,"")</f>
        <v>1000</v>
      </c>
      <c r="Q15" s="231">
        <f>IFERROR((IFERROR(INDEX('Salaires actualisés CCFC'!$B$6:$R$27,MATCH($L15,'Salaires actualisés CCFC'!$A$6:$A$27,0),MATCH(Q$8,'Salaires actualisés CCFC'!$B$5:$R$5,0)),""))/(DAY(DATE(YEAR($F$5),MONTH($F$5)+1,1)-1))*$M15,"")</f>
        <v>2850</v>
      </c>
      <c r="R15" s="232">
        <f>IFERROR((IFERROR(INDEX('Salaires actualisés CCFC'!$B$6:$R$27,MATCH($L15,'Salaires actualisés CCFC'!$A$6:$A$27,0),MATCH(R$8,'Salaires actualisés CCFC'!$B$5:$R$5,0)),""))/(DAY(DATE(YEAR($F$5),MONTH($F$5)+1,1)-1))*$M15,"")</f>
        <v>0</v>
      </c>
      <c r="S15" s="230">
        <f>IFERROR((IFERROR(INDEX('Salaires actualisés CCFC'!$B$6:$R$27,MATCH($L15,'Salaires actualisés CCFC'!$A$6:$A$27,0),MATCH(S$8,'Salaires actualisés CCFC'!$B$5:$R$5,0)),""))/(DAY(DATE(YEAR($F$5),MONTH($F$5)+1,1)-1))*$M15,"")</f>
        <v>2000</v>
      </c>
      <c r="T15" s="230"/>
      <c r="U15" s="230" t="str">
        <f>IFERROR(VLOOKUP($I15,#REF!,3,0)/(DAY(DATE(YEAR($F$5),MONTH($F$5)+1,1)-1))*$M15,"")</f>
        <v/>
      </c>
      <c r="V15" s="230"/>
      <c r="W15" s="229"/>
      <c r="X15" s="229"/>
      <c r="Y15" s="229"/>
      <c r="Z15" s="233">
        <f t="shared" si="6"/>
        <v>1065236.1646158337</v>
      </c>
      <c r="AA15" s="229">
        <v>1133141.0788381742</v>
      </c>
      <c r="AB15" s="234">
        <f>IF(SUM(R15:Y15)&lt;&gt;0,SUM(R15:Y15),"")+X15</f>
        <v>2000</v>
      </c>
      <c r="AC15" s="234"/>
      <c r="AD15" s="233">
        <f t="shared" ref="AD15:AD19" si="20">IFERROR(SUM(SUM(AA15,-AC15,-X15,AE15,-R15)),"")</f>
        <v>1133141.0788381742</v>
      </c>
      <c r="AE15" s="229"/>
      <c r="AF15" s="230">
        <f t="shared" si="14"/>
        <v>1090250</v>
      </c>
      <c r="AG15" s="230">
        <f t="shared" si="15"/>
        <v>40793.078838174268</v>
      </c>
      <c r="AH15" s="230">
        <f t="shared" si="9"/>
        <v>13083000</v>
      </c>
      <c r="AI15" s="230">
        <f t="shared" si="16"/>
        <v>34674.117012448129</v>
      </c>
      <c r="AJ15" s="235">
        <f>INDEX(TReduct[[Drecription]:[Tx Chges F.]],MATCH(I15,TReduct[Status],0),MATCH("Tx Chges F.",TReduct[[#Headers],[Drecription]:[Tx Chges F.]],0))</f>
        <v>0</v>
      </c>
      <c r="AK15" s="230">
        <f t="shared" si="10"/>
        <v>331620.16666666669</v>
      </c>
      <c r="AL15" s="230">
        <f t="shared" si="17"/>
        <v>726053.71632088511</v>
      </c>
      <c r="AM15" s="230">
        <f>SUMPRODUCT(('Avance &amp; Prêt'!$B$5:$B$400=Salaire!D15)*('Avance &amp; Prêt'!$M$4:$AV$4='Avance &amp; Prêt'!$D$2)*('Avance &amp; Prêt'!$M$5:$AV$400))</f>
        <v>0</v>
      </c>
      <c r="AN15" s="230">
        <f t="shared" si="18"/>
        <v>726053.71632088511</v>
      </c>
      <c r="AO15" s="230">
        <f t="shared" si="19"/>
        <v>185835.13692946057</v>
      </c>
      <c r="AP15" s="230">
        <f t="shared" si="19"/>
        <v>39659.937759336099</v>
      </c>
      <c r="AQ15" s="230">
        <f t="shared" si="11"/>
        <v>11330</v>
      </c>
      <c r="AR15" s="230">
        <f t="shared" si="11"/>
        <v>22660</v>
      </c>
      <c r="AS15" s="230">
        <f t="shared" si="11"/>
        <v>22660</v>
      </c>
      <c r="AT15" s="230">
        <f t="shared" si="11"/>
        <v>39655.000000000007</v>
      </c>
      <c r="AU15" s="230">
        <f t="shared" si="12"/>
        <v>1454941.1535269709</v>
      </c>
      <c r="AV15" s="229"/>
      <c r="AW15" s="229"/>
      <c r="AX15" s="229"/>
      <c r="AY15" s="229" t="s">
        <v>176</v>
      </c>
      <c r="AZ15" s="312" t="s">
        <v>177</v>
      </c>
      <c r="BA15" s="230" t="str">
        <f t="shared" si="13"/>
        <v>007</v>
      </c>
    </row>
    <row r="16" spans="1:111" x14ac:dyDescent="0.2">
      <c r="B16" s="311">
        <f>IF(ISBLANK(D16),"",MAX($B$8:B15)+1)</f>
        <v>8</v>
      </c>
      <c r="C16" s="224" t="str">
        <f t="shared" si="3"/>
        <v>008</v>
      </c>
      <c r="D16" s="225" t="s">
        <v>187</v>
      </c>
      <c r="E16" s="226" t="s">
        <v>179</v>
      </c>
      <c r="F16" s="197">
        <v>42583</v>
      </c>
      <c r="G16" s="197"/>
      <c r="H16" s="227">
        <f t="shared" ca="1" si="4"/>
        <v>1.0805555555555555</v>
      </c>
      <c r="I16" s="226" t="s">
        <v>30</v>
      </c>
      <c r="J16" s="226"/>
      <c r="K16" s="226"/>
      <c r="L16" s="226" t="s">
        <v>74</v>
      </c>
      <c r="M16" s="228">
        <f t="shared" si="5"/>
        <v>31</v>
      </c>
      <c r="N16" s="229"/>
      <c r="O16" s="230">
        <f>IF(D16&lt;&gt;"",(IF(D16&lt;&gt;"",INDEX('Salaires actualisés CCFC'!$B$6:$T$27,MATCH($L16,'Salaires actualisés CCFC'!$A$6:$A$27,0),MATCH(O$8,'Salaires actualisés CCFC'!$B$5:$T$5,0)),0))/(DAY(DATE(YEAR($F$5),MONTH($F$5)+1,1)-1))*$M16,"")</f>
        <v>56218.624143692243</v>
      </c>
      <c r="P16" s="230">
        <f>IFERROR((IFERROR(INDEX('Salaires actualisés CCFC'!$B$6:$R$27,MATCH($L16,'Salaires actualisés CCFC'!$A$6:$A$27,0),MATCH(P$8,'Salaires actualisés CCFC'!$B$5:$R$5,0)),""))/(DAY(DATE(YEAR($F$5),MONTH($F$5)+1,1)-1))*M16,"")</f>
        <v>1000</v>
      </c>
      <c r="Q16" s="231">
        <f>IFERROR((IFERROR(INDEX('Salaires actualisés CCFC'!$B$6:$R$27,MATCH($L16,'Salaires actualisés CCFC'!$A$6:$A$27,0),MATCH(Q$8,'Salaires actualisés CCFC'!$B$5:$R$5,0)),""))/(DAY(DATE(YEAR($F$5),MONTH($F$5)+1,1)-1))*$M16,"")</f>
        <v>2575</v>
      </c>
      <c r="R16" s="232">
        <f>IFERROR((IFERROR(INDEX('Salaires actualisés CCFC'!$B$6:$R$27,MATCH($L16,'Salaires actualisés CCFC'!$A$6:$A$27,0),MATCH(R$8,'Salaires actualisés CCFC'!$B$5:$R$5,0)),""))/(DAY(DATE(YEAR($F$5),MONTH($F$5)+1,1)-1))*$M16,"")</f>
        <v>0</v>
      </c>
      <c r="S16" s="230">
        <f>IFERROR((IFERROR(INDEX('Salaires actualisés CCFC'!$B$6:$R$27,MATCH($L16,'Salaires actualisés CCFC'!$A$6:$A$27,0),MATCH(S$8,'Salaires actualisés CCFC'!$B$5:$R$5,0)),""))/(DAY(DATE(YEAR($F$5),MONTH($F$5)+1,1)-1))*$M16,"")</f>
        <v>2000</v>
      </c>
      <c r="T16" s="230"/>
      <c r="U16" s="230" t="str">
        <f>IFERROR(VLOOKUP($I16,#REF!,3,0)/(DAY(DATE(YEAR($F$5),MONTH($F$5)+1,1)-1))*$M16,"")</f>
        <v/>
      </c>
      <c r="V16" s="230"/>
      <c r="W16" s="229"/>
      <c r="X16" s="229"/>
      <c r="Y16" s="229"/>
      <c r="Z16" s="233">
        <f t="shared" si="6"/>
        <v>1081248.9069766398</v>
      </c>
      <c r="AA16" s="229">
        <v>1143042.531120332</v>
      </c>
      <c r="AB16" s="234">
        <f t="shared" ref="AB16:AB19" si="21">IF(SUM(R16:Y16)&lt;&gt;0,SUM(R16:Y16),"")</f>
        <v>2000</v>
      </c>
      <c r="AC16" s="234"/>
      <c r="AD16" s="233">
        <f t="shared" si="20"/>
        <v>1143042.531120332</v>
      </c>
      <c r="AE16" s="229"/>
      <c r="AF16" s="230">
        <f t="shared" si="14"/>
        <v>1099750</v>
      </c>
      <c r="AG16" s="230">
        <f t="shared" si="15"/>
        <v>41149.531120331951</v>
      </c>
      <c r="AH16" s="230">
        <f t="shared" si="9"/>
        <v>13197000</v>
      </c>
      <c r="AI16" s="230">
        <f t="shared" si="16"/>
        <v>34977.101452282157</v>
      </c>
      <c r="AJ16" s="235">
        <f>INDEX(TReduct[[Drecription]:[Tx Chges F.]],MATCH(I16,TReduct[Status],0),MATCH("Tx Chges F.",TReduct[[#Headers],[Drecription]:[Tx Chges F.]],0))</f>
        <v>0.15</v>
      </c>
      <c r="AK16" s="230">
        <f t="shared" si="10"/>
        <v>281404.1416666666</v>
      </c>
      <c r="AL16" s="230">
        <f t="shared" si="17"/>
        <v>785511.75688105123</v>
      </c>
      <c r="AM16" s="230">
        <f>SUMPRODUCT(('Avance &amp; Prêt'!$B$5:$B$400=Salaire!D16)*('Avance &amp; Prêt'!$M$4:$AV$4='Avance &amp; Prêt'!$D$2)*('Avance &amp; Prêt'!$M$5:$AV$400))</f>
        <v>0</v>
      </c>
      <c r="AN16" s="230">
        <f t="shared" si="18"/>
        <v>785511.75688105123</v>
      </c>
      <c r="AO16" s="230">
        <f t="shared" si="19"/>
        <v>187458.97510373444</v>
      </c>
      <c r="AP16" s="230">
        <f t="shared" si="19"/>
        <v>40006.488589211622</v>
      </c>
      <c r="AQ16" s="230">
        <f t="shared" si="11"/>
        <v>11430</v>
      </c>
      <c r="AR16" s="230">
        <f t="shared" si="11"/>
        <v>22860</v>
      </c>
      <c r="AS16" s="230">
        <f t="shared" si="11"/>
        <v>22860</v>
      </c>
      <c r="AT16" s="230">
        <f t="shared" si="11"/>
        <v>40005.000000000007</v>
      </c>
      <c r="AU16" s="230">
        <f t="shared" si="12"/>
        <v>1467662.9948132781</v>
      </c>
      <c r="AV16" s="229"/>
      <c r="AW16" s="229"/>
      <c r="AX16" s="229"/>
      <c r="AY16" s="229" t="s">
        <v>176</v>
      </c>
      <c r="AZ16" s="312" t="s">
        <v>177</v>
      </c>
      <c r="BA16" s="230" t="str">
        <f t="shared" si="13"/>
        <v>008</v>
      </c>
    </row>
    <row r="17" spans="2:53" x14ac:dyDescent="0.2">
      <c r="B17" s="311">
        <f>IF(ISBLANK(D17),"",MAX($B$8:B16)+1)</f>
        <v>9</v>
      </c>
      <c r="C17" s="224" t="str">
        <f t="shared" si="3"/>
        <v>009</v>
      </c>
      <c r="D17" s="225" t="s">
        <v>188</v>
      </c>
      <c r="E17" s="226" t="s">
        <v>179</v>
      </c>
      <c r="F17" s="197">
        <v>42583</v>
      </c>
      <c r="G17" s="197"/>
      <c r="H17" s="227">
        <f t="shared" ca="1" si="4"/>
        <v>1.0805555555555555</v>
      </c>
      <c r="I17" s="226" t="s">
        <v>31</v>
      </c>
      <c r="J17" s="226"/>
      <c r="K17" s="226"/>
      <c r="L17" s="226" t="s">
        <v>65</v>
      </c>
      <c r="M17" s="228">
        <f t="shared" si="5"/>
        <v>31</v>
      </c>
      <c r="N17" s="229"/>
      <c r="O17" s="230">
        <f>IF(D17&lt;&gt;"",(IF(D17&lt;&gt;"",INDEX('Salaires actualisés CCFC'!$B$6:$T$27,MATCH($L17,'Salaires actualisés CCFC'!$A$6:$A$27,0),MATCH(O$8,'Salaires actualisés CCFC'!$B$5:$T$5,0)),0))/(DAY(DATE(YEAR($F$5),MONTH($F$5)+1,1)-1))*$M17,"")</f>
        <v>36207.068505868563</v>
      </c>
      <c r="P17" s="230">
        <f>IFERROR((IFERROR(INDEX('Salaires actualisés CCFC'!$B$6:$R$27,MATCH($L17,'Salaires actualisés CCFC'!$A$6:$A$27,0),MATCH(P$8,'Salaires actualisés CCFC'!$B$5:$R$5,0)),""))/(DAY(DATE(YEAR($F$5),MONTH($F$5)+1,1)-1))*M17,"")</f>
        <v>1000</v>
      </c>
      <c r="Q17" s="231">
        <f>IFERROR((IFERROR(INDEX('Salaires actualisés CCFC'!$B$6:$R$27,MATCH($L17,'Salaires actualisés CCFC'!$A$6:$A$27,0),MATCH(Q$8,'Salaires actualisés CCFC'!$B$5:$R$5,0)),""))/(DAY(DATE(YEAR($F$5),MONTH($F$5)+1,1)-1))*$M17,"")</f>
        <v>2250</v>
      </c>
      <c r="R17" s="232">
        <f>IFERROR((IFERROR(INDEX('Salaires actualisés CCFC'!$B$6:$R$27,MATCH($L17,'Salaires actualisés CCFC'!$A$6:$A$27,0),MATCH(R$8,'Salaires actualisés CCFC'!$B$5:$R$5,0)),""))/(DAY(DATE(YEAR($F$5),MONTH($F$5)+1,1)-1))*$M17,"")</f>
        <v>1000</v>
      </c>
      <c r="S17" s="230">
        <f>IFERROR((IFERROR(INDEX('Salaires actualisés CCFC'!$B$6:$R$27,MATCH($L17,'Salaires actualisés CCFC'!$A$6:$A$27,0),MATCH(S$8,'Salaires actualisés CCFC'!$B$5:$R$5,0)),""))/(DAY(DATE(YEAR($F$5),MONTH($F$5)+1,1)-1))*$M17,"")</f>
        <v>6500</v>
      </c>
      <c r="T17" s="230"/>
      <c r="U17" s="230" t="str">
        <f>IFERROR(VLOOKUP($I17,#REF!,3,0)/(DAY(DATE(YEAR($F$5),MONTH($F$5)+1,1)-1))*$M17,"")</f>
        <v/>
      </c>
      <c r="V17" s="230"/>
      <c r="W17" s="229"/>
      <c r="X17" s="229"/>
      <c r="Y17" s="229"/>
      <c r="Z17" s="233">
        <f t="shared" si="6"/>
        <v>360048.11821612314</v>
      </c>
      <c r="AA17" s="229">
        <v>407005.18672199169</v>
      </c>
      <c r="AB17" s="234">
        <f t="shared" si="21"/>
        <v>7500</v>
      </c>
      <c r="AC17" s="234"/>
      <c r="AD17" s="233">
        <f t="shared" si="20"/>
        <v>406005.18672199169</v>
      </c>
      <c r="AE17" s="229"/>
      <c r="AF17" s="230">
        <f t="shared" si="14"/>
        <v>384750</v>
      </c>
      <c r="AG17" s="230">
        <f t="shared" si="15"/>
        <v>14616.1867219917</v>
      </c>
      <c r="AH17" s="230">
        <f t="shared" si="9"/>
        <v>4617000</v>
      </c>
      <c r="AI17" s="230">
        <f t="shared" si="16"/>
        <v>12423.758713692945</v>
      </c>
      <c r="AJ17" s="235">
        <f>INDEX(TReduct[[Drecription]:[Tx Chges F.]],MATCH(I17,TReduct[Status],0),MATCH("Tx Chges F.",TReduct[[#Headers],[Drecription]:[Tx Chges F.]],0))</f>
        <v>0.17499999999999999</v>
      </c>
      <c r="AK17" s="230">
        <f t="shared" si="10"/>
        <v>68526.887499999997</v>
      </c>
      <c r="AL17" s="230">
        <f t="shared" si="17"/>
        <v>311438.35378630704</v>
      </c>
      <c r="AM17" s="230">
        <f>SUMPRODUCT(('Avance &amp; Prêt'!$B$5:$B$400=Salaire!D17)*('Avance &amp; Prêt'!$M$4:$AV$4='Avance &amp; Prêt'!$D$2)*('Avance &amp; Prêt'!$M$5:$AV$400))</f>
        <v>0</v>
      </c>
      <c r="AN17" s="230">
        <f t="shared" si="18"/>
        <v>311438.35378630704</v>
      </c>
      <c r="AO17" s="230">
        <f t="shared" si="19"/>
        <v>66584.850622406637</v>
      </c>
      <c r="AP17" s="230">
        <f t="shared" si="19"/>
        <v>14210.18153526971</v>
      </c>
      <c r="AQ17" s="230">
        <f t="shared" si="11"/>
        <v>4070</v>
      </c>
      <c r="AR17" s="230">
        <f t="shared" si="11"/>
        <v>8140</v>
      </c>
      <c r="AS17" s="230">
        <f t="shared" si="11"/>
        <v>8140</v>
      </c>
      <c r="AT17" s="230">
        <f t="shared" si="11"/>
        <v>14245.000000000002</v>
      </c>
      <c r="AU17" s="230">
        <f t="shared" si="12"/>
        <v>522395.21887966804</v>
      </c>
      <c r="AV17" s="229"/>
      <c r="AW17" s="229"/>
      <c r="AX17" s="229"/>
      <c r="AY17" s="229" t="s">
        <v>176</v>
      </c>
      <c r="AZ17" s="312" t="s">
        <v>177</v>
      </c>
      <c r="BA17" s="230" t="str">
        <f t="shared" si="13"/>
        <v>009</v>
      </c>
    </row>
    <row r="18" spans="2:53" x14ac:dyDescent="0.2">
      <c r="B18" s="311">
        <f>IF(ISBLANK(D18),"",MAX($B$8:B17)+1)</f>
        <v>10</v>
      </c>
      <c r="C18" s="224" t="str">
        <f t="shared" si="3"/>
        <v>010</v>
      </c>
      <c r="D18" s="225" t="s">
        <v>189</v>
      </c>
      <c r="E18" s="226" t="s">
        <v>179</v>
      </c>
      <c r="F18" s="197">
        <v>42583</v>
      </c>
      <c r="G18" s="197"/>
      <c r="H18" s="227">
        <f t="shared" ca="1" si="4"/>
        <v>1.0805555555555555</v>
      </c>
      <c r="I18" s="226" t="s">
        <v>31</v>
      </c>
      <c r="J18" s="226"/>
      <c r="K18" s="226"/>
      <c r="L18" s="226" t="s">
        <v>76</v>
      </c>
      <c r="M18" s="228">
        <f t="shared" si="5"/>
        <v>31</v>
      </c>
      <c r="N18" s="229"/>
      <c r="O18" s="230">
        <f>IF(D18&lt;&gt;"",(IF(D18&lt;&gt;"",INDEX('Salaires actualisés CCFC'!$B$6:$T$27,MATCH($L18,'Salaires actualisés CCFC'!$A$6:$A$27,0),MATCH(O$8,'Salaires actualisés CCFC'!$B$5:$T$5,0)),0))/(DAY(DATE(YEAR($F$5),MONTH($F$5)+1,1)-1))*$M18,"")</f>
        <v>64554.914222340507</v>
      </c>
      <c r="P18" s="230">
        <f>IFERROR((IFERROR(INDEX('Salaires actualisés CCFC'!$B$6:$R$27,MATCH($L18,'Salaires actualisés CCFC'!$A$6:$A$27,0),MATCH(P$8,'Salaires actualisés CCFC'!$B$5:$R$5,0)),""))/(DAY(DATE(YEAR($F$5),MONTH($F$5)+1,1)-1))*M18,"")</f>
        <v>1000</v>
      </c>
      <c r="Q18" s="231">
        <f>IFERROR((IFERROR(INDEX('Salaires actualisés CCFC'!$B$6:$R$27,MATCH($L18,'Salaires actualisés CCFC'!$A$6:$A$27,0),MATCH(Q$8,'Salaires actualisés CCFC'!$B$5:$R$5,0)),""))/(DAY(DATE(YEAR($F$5),MONTH($F$5)+1,1)-1))*$M18,"")</f>
        <v>3100</v>
      </c>
      <c r="R18" s="232">
        <f>IFERROR((IFERROR(INDEX('Salaires actualisés CCFC'!$B$6:$R$27,MATCH($L18,'Salaires actualisés CCFC'!$A$6:$A$27,0),MATCH(R$8,'Salaires actualisés CCFC'!$B$5:$R$5,0)),""))/(DAY(DATE(YEAR($F$5),MONTH($F$5)+1,1)-1))*$M18,"")</f>
        <v>0</v>
      </c>
      <c r="S18" s="230">
        <f>IFERROR((IFERROR(INDEX('Salaires actualisés CCFC'!$B$6:$R$27,MATCH($L18,'Salaires actualisés CCFC'!$A$6:$A$27,0),MATCH(S$8,'Salaires actualisés CCFC'!$B$5:$R$5,0)),""))/(DAY(DATE(YEAR($F$5),MONTH($F$5)+1,1)-1))*$M18,"")</f>
        <v>2000</v>
      </c>
      <c r="T18" s="230"/>
      <c r="U18" s="230" t="str">
        <f>IFERROR(VLOOKUP($I18,#REF!,3,0)/(DAY(DATE(YEAR($F$5),MONTH($F$5)+1,1)-1))*$M18,"")</f>
        <v/>
      </c>
      <c r="V18" s="230"/>
      <c r="W18" s="229" t="str">
        <f>IFERROR(VLOOKUP(L18,'Salaires actualisés CCFC'!$A:$T,21,0),"")</f>
        <v/>
      </c>
      <c r="X18" s="229"/>
      <c r="Y18" s="229">
        <v>60000</v>
      </c>
      <c r="Z18" s="233">
        <f t="shared" si="6"/>
        <v>2287412.5131635512</v>
      </c>
      <c r="AA18" s="229">
        <v>2418067.4273858918</v>
      </c>
      <c r="AB18" s="234">
        <f t="shared" si="21"/>
        <v>62000</v>
      </c>
      <c r="AC18" s="234"/>
      <c r="AD18" s="233">
        <f t="shared" si="20"/>
        <v>2418067.4273858918</v>
      </c>
      <c r="AE18" s="229"/>
      <c r="AF18" s="230">
        <f t="shared" si="14"/>
        <v>2269000</v>
      </c>
      <c r="AG18" s="230">
        <f t="shared" si="15"/>
        <v>87050.427385892093</v>
      </c>
      <c r="AH18" s="230">
        <f t="shared" si="9"/>
        <v>27228000</v>
      </c>
      <c r="AI18" s="230">
        <f t="shared" si="16"/>
        <v>73992.863278008284</v>
      </c>
      <c r="AJ18" s="235">
        <f>INDEX(TReduct[[Drecription]:[Tx Chges F.]],MATCH(I18,TReduct[Status],0),MATCH("Tx Chges F.",TReduct[[#Headers],[Drecription]:[Tx Chges F.]],0))</f>
        <v>0.17499999999999999</v>
      </c>
      <c r="AK18" s="230">
        <f t="shared" si="10"/>
        <v>606009.19999999995</v>
      </c>
      <c r="AL18" s="230">
        <f t="shared" si="17"/>
        <v>1651014.9367219915</v>
      </c>
      <c r="AM18" s="230">
        <f>SUMPRODUCT(('Avance &amp; Prêt'!$B$5:$B$400=Salaire!D18)*('Avance &amp; Prêt'!$M$4:$AV$4='Avance &amp; Prêt'!$D$2)*('Avance &amp; Prêt'!$M$5:$AV$400))</f>
        <v>0</v>
      </c>
      <c r="AN18" s="230">
        <f t="shared" si="18"/>
        <v>1651014.9367219915</v>
      </c>
      <c r="AO18" s="230">
        <f t="shared" si="19"/>
        <v>396563.05809128628</v>
      </c>
      <c r="AP18" s="230">
        <f t="shared" si="19"/>
        <v>84632.359958506218</v>
      </c>
      <c r="AQ18" s="230">
        <f t="shared" si="11"/>
        <v>24180</v>
      </c>
      <c r="AR18" s="230">
        <f t="shared" si="11"/>
        <v>48360</v>
      </c>
      <c r="AS18" s="230">
        <f t="shared" si="11"/>
        <v>48360</v>
      </c>
      <c r="AT18" s="230">
        <f t="shared" si="11"/>
        <v>84630.000000000015</v>
      </c>
      <c r="AU18" s="230">
        <f t="shared" si="12"/>
        <v>3104792.8454356841</v>
      </c>
      <c r="AV18" s="229"/>
      <c r="AW18" s="229"/>
      <c r="AX18" s="229"/>
      <c r="AY18" s="229" t="s">
        <v>176</v>
      </c>
      <c r="AZ18" s="312" t="s">
        <v>177</v>
      </c>
      <c r="BA18" s="230" t="str">
        <f t="shared" si="13"/>
        <v>010</v>
      </c>
    </row>
    <row r="19" spans="2:53" x14ac:dyDescent="0.2">
      <c r="B19" s="321">
        <f>IF(ISBLANK(D19),"",MAX($B$8:B18)+1)</f>
        <v>11</v>
      </c>
      <c r="C19" s="322" t="str">
        <f t="shared" si="3"/>
        <v>011</v>
      </c>
      <c r="D19" s="323" t="s">
        <v>190</v>
      </c>
      <c r="E19" s="324" t="s">
        <v>179</v>
      </c>
      <c r="F19" s="325">
        <v>42583</v>
      </c>
      <c r="G19" s="325"/>
      <c r="H19" s="326">
        <f t="shared" ca="1" si="4"/>
        <v>1.0805555555555555</v>
      </c>
      <c r="I19" s="324" t="s">
        <v>29</v>
      </c>
      <c r="J19" s="324"/>
      <c r="K19" s="324"/>
      <c r="L19" s="324" t="s">
        <v>53</v>
      </c>
      <c r="M19" s="327">
        <f t="shared" si="5"/>
        <v>31</v>
      </c>
      <c r="N19" s="328"/>
      <c r="O19" s="329">
        <f>IF(D19&lt;&gt;"",(IF(D19&lt;&gt;"",INDEX('Salaires actualisés CCFC'!$B$6:$T$27,MATCH($L19,'Salaires actualisés CCFC'!$A$6:$A$27,0),MATCH(O$8,'Salaires actualisés CCFC'!$B$5:$T$5,0)),0))/(DAY(DATE(YEAR($F$5),MONTH($F$5)+1,1)-1))*$M19,"")</f>
        <v>17572.204413441639</v>
      </c>
      <c r="P19" s="329">
        <f>IFERROR((IFERROR(INDEX('Salaires actualisés CCFC'!$B$6:$R$27,MATCH($L19,'Salaires actualisés CCFC'!$A$6:$A$27,0),MATCH(P$8,'Salaires actualisés CCFC'!$B$5:$R$5,0)),""))/(DAY(DATE(YEAR($F$5),MONTH($F$5)+1,1)-1))*M19,"")</f>
        <v>1000</v>
      </c>
      <c r="Q19" s="330">
        <f>IFERROR((IFERROR(INDEX('Salaires actualisés CCFC'!$B$6:$R$27,MATCH($L19,'Salaires actualisés CCFC'!$A$6:$A$27,0),MATCH(Q$8,'Salaires actualisés CCFC'!$B$5:$R$5,0)),""))/(DAY(DATE(YEAR($F$5),MONTH($F$5)+1,1)-1))*$M19,"")</f>
        <v>2250</v>
      </c>
      <c r="R19" s="331">
        <f>IFERROR((IFERROR(INDEX('Salaires actualisés CCFC'!$B$6:$R$27,MATCH($L19,'Salaires actualisés CCFC'!$A$6:$A$27,0),MATCH(R$8,'Salaires actualisés CCFC'!$B$5:$R$5,0)),""))/(DAY(DATE(YEAR($F$5),MONTH($F$5)+1,1)-1))*$M19,"")</f>
        <v>1000</v>
      </c>
      <c r="S19" s="329">
        <f>IFERROR((IFERROR(INDEX('Salaires actualisés CCFC'!$B$6:$R$27,MATCH($L19,'Salaires actualisés CCFC'!$A$6:$A$27,0),MATCH(S$8,'Salaires actualisés CCFC'!$B$5:$R$5,0)),""))/(DAY(DATE(YEAR($F$5),MONTH($F$5)+1,1)-1))*$M19,"")</f>
        <v>6500</v>
      </c>
      <c r="T19" s="329"/>
      <c r="U19" s="329"/>
      <c r="V19" s="329"/>
      <c r="W19" s="328"/>
      <c r="X19" s="328"/>
      <c r="Y19" s="328"/>
      <c r="Z19" s="332">
        <f t="shared" si="6"/>
        <v>121677.79558655836</v>
      </c>
      <c r="AA19" s="328">
        <v>150000</v>
      </c>
      <c r="AB19" s="333">
        <f t="shared" si="21"/>
        <v>7500</v>
      </c>
      <c r="AC19" s="333"/>
      <c r="AD19" s="332">
        <f t="shared" si="20"/>
        <v>149000</v>
      </c>
      <c r="AE19" s="328"/>
      <c r="AF19" s="329">
        <f t="shared" si="14"/>
        <v>137000</v>
      </c>
      <c r="AG19" s="329">
        <f t="shared" si="15"/>
        <v>5364</v>
      </c>
      <c r="AH19" s="329">
        <f t="shared" si="9"/>
        <v>1644000</v>
      </c>
      <c r="AI19" s="329">
        <f t="shared" si="16"/>
        <v>4559.3999999999996</v>
      </c>
      <c r="AJ19" s="334">
        <f>INDEX(TReduct[[Drecription]:[Tx Chges F.]],MATCH(I19,TReduct[Status],0),MATCH("Tx Chges F.",TReduct[[#Headers],[Drecription]:[Tx Chges F.]],0))</f>
        <v>0.125</v>
      </c>
      <c r="AK19" s="329">
        <f t="shared" si="10"/>
        <v>9535.3749999999982</v>
      </c>
      <c r="AL19" s="329">
        <f t="shared" si="17"/>
        <v>130541.22500000001</v>
      </c>
      <c r="AM19" s="329">
        <f>SUMPRODUCT(('Avance &amp; Prêt'!$B$5:$B$400=Salaire!D19)*('Avance &amp; Prêt'!$M$4:$AV$4='Avance &amp; Prêt'!$D$2)*('Avance &amp; Prêt'!$M$5:$AV$400))</f>
        <v>0</v>
      </c>
      <c r="AN19" s="329">
        <f t="shared" si="18"/>
        <v>130541.22500000001</v>
      </c>
      <c r="AO19" s="329">
        <f t="shared" si="19"/>
        <v>24436</v>
      </c>
      <c r="AP19" s="329">
        <f t="shared" si="19"/>
        <v>5215.0000000000009</v>
      </c>
      <c r="AQ19" s="329">
        <f t="shared" si="11"/>
        <v>1500</v>
      </c>
      <c r="AR19" s="329">
        <f t="shared" si="11"/>
        <v>3000</v>
      </c>
      <c r="AS19" s="329">
        <f t="shared" si="11"/>
        <v>3000</v>
      </c>
      <c r="AT19" s="329">
        <f t="shared" si="11"/>
        <v>5250.0000000000009</v>
      </c>
      <c r="AU19" s="329">
        <f t="shared" si="12"/>
        <v>192401</v>
      </c>
      <c r="AV19" s="328"/>
      <c r="AW19" s="328"/>
      <c r="AX19" s="328"/>
      <c r="AY19" s="328" t="s">
        <v>176</v>
      </c>
      <c r="AZ19" s="335" t="s">
        <v>177</v>
      </c>
      <c r="BA19" s="230" t="str">
        <f t="shared" si="13"/>
        <v>011</v>
      </c>
    </row>
  </sheetData>
  <sheetProtection password="CBE4" sheet="1" formatCells="0" formatColumns="0" formatRows="0" insertColumns="0" insertRows="0" insertHyperlinks="0" sort="0" autoFilter="0" pivotTables="0"/>
  <sortState ref="B9:BF19">
    <sortCondition ref="F9:F19"/>
  </sortState>
  <mergeCells count="3">
    <mergeCell ref="R5:Y5"/>
    <mergeCell ref="K3:O3"/>
    <mergeCell ref="R3:T3"/>
  </mergeCells>
  <dataValidations count="4">
    <dataValidation type="list" allowBlank="1" showInputMessage="1" showErrorMessage="1" sqref="L9:L19" xr:uid="{00000000-0002-0000-0100-000001000000}">
      <formula1>CAT</formula1>
    </dataValidation>
    <dataValidation type="list" allowBlank="1" showInputMessage="1" showErrorMessage="1" sqref="K9:K19" xr:uid="{00000000-0002-0000-0100-000002000000}">
      <formula1>Agences</formula1>
    </dataValidation>
    <dataValidation type="list" allowBlank="1" showInputMessage="1" showErrorMessage="1" sqref="J9:J19" xr:uid="{00000000-0002-0000-0100-000003000000}">
      <formula1>Agence</formula1>
    </dataValidation>
    <dataValidation type="list" allowBlank="1" showInputMessage="1" showErrorMessage="1" sqref="I9:I19" xr:uid="{17FCAA77-517D-4939-9649-B75539B10992}">
      <formula1>statut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/>
  <dimension ref="A1:AV548"/>
  <sheetViews>
    <sheetView showGridLines="0" zoomScaleNormal="100" workbookViewId="0">
      <pane xSplit="7" ySplit="4" topLeftCell="H5" activePane="bottomRight" state="frozen"/>
      <selection pane="topRight" activeCell="G1" sqref="G1"/>
      <selection pane="bottomLeft" activeCell="A4" sqref="A4"/>
      <selection pane="bottomRight" activeCell="F18" sqref="F18"/>
    </sheetView>
  </sheetViews>
  <sheetFormatPr baseColWidth="10" defaultRowHeight="12.75" x14ac:dyDescent="0.2"/>
  <cols>
    <col min="1" max="1" width="7.85546875" style="141" bestFit="1" customWidth="1"/>
    <col min="2" max="2" width="17.5703125" style="141" bestFit="1" customWidth="1"/>
    <col min="3" max="3" width="13.85546875" style="141" bestFit="1" customWidth="1"/>
    <col min="4" max="4" width="19.42578125" style="141" bestFit="1" customWidth="1"/>
    <col min="5" max="5" width="10.28515625" style="143" bestFit="1" customWidth="1"/>
    <col min="6" max="6" width="11" style="156" bestFit="1" customWidth="1"/>
    <col min="7" max="7" width="9" style="156" bestFit="1" customWidth="1"/>
    <col min="8" max="8" width="12.28515625" style="154" bestFit="1" customWidth="1"/>
    <col min="9" max="9" width="14.7109375" style="141" bestFit="1" customWidth="1"/>
    <col min="10" max="10" width="10.140625" style="141" bestFit="1" customWidth="1"/>
    <col min="11" max="11" width="9.85546875" style="141" bestFit="1" customWidth="1"/>
    <col min="12" max="12" width="10.28515625" style="156" bestFit="1" customWidth="1"/>
    <col min="13" max="13" width="10.28515625" style="141" customWidth="1"/>
    <col min="14" max="14" width="10.5703125" style="141" bestFit="1" customWidth="1"/>
    <col min="15" max="48" width="10.28515625" style="141" customWidth="1"/>
    <col min="49" max="16384" width="11.42578125" style="141"/>
  </cols>
  <sheetData>
    <row r="1" spans="1:48" ht="13.5" thickBot="1" x14ac:dyDescent="0.25">
      <c r="A1" s="273" t="s">
        <v>158</v>
      </c>
      <c r="B1" s="273"/>
      <c r="C1" s="273"/>
      <c r="D1" s="273"/>
      <c r="E1" s="273"/>
      <c r="F1" s="141"/>
      <c r="G1" s="141"/>
      <c r="L1" s="141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</row>
    <row r="2" spans="1:48" ht="13.5" thickBot="1" x14ac:dyDescent="0.25">
      <c r="A2" s="144" t="s">
        <v>159</v>
      </c>
      <c r="B2" s="155">
        <f>+Salaire!F5</f>
        <v>42948</v>
      </c>
      <c r="C2" s="144" t="s">
        <v>95</v>
      </c>
      <c r="D2" s="155">
        <f>+Salaire!I5</f>
        <v>42978</v>
      </c>
      <c r="I2" s="274" t="s">
        <v>140</v>
      </c>
      <c r="J2" s="275"/>
      <c r="K2" s="157">
        <v>42614</v>
      </c>
      <c r="M2" s="142">
        <f>SUM(M5:M400)</f>
        <v>0</v>
      </c>
      <c r="N2" s="142">
        <f t="shared" ref="N2:AV2" si="0">SUM(N5:N400)</f>
        <v>0</v>
      </c>
      <c r="O2" s="142">
        <f t="shared" si="0"/>
        <v>0</v>
      </c>
      <c r="P2" s="142">
        <f t="shared" si="0"/>
        <v>0</v>
      </c>
      <c r="Q2" s="142">
        <f t="shared" si="0"/>
        <v>0</v>
      </c>
      <c r="R2" s="142">
        <f t="shared" si="0"/>
        <v>0</v>
      </c>
      <c r="S2" s="142">
        <f t="shared" si="0"/>
        <v>0</v>
      </c>
      <c r="T2" s="142">
        <f t="shared" si="0"/>
        <v>0</v>
      </c>
      <c r="U2" s="142">
        <f t="shared" si="0"/>
        <v>0</v>
      </c>
      <c r="V2" s="142">
        <f t="shared" si="0"/>
        <v>0</v>
      </c>
      <c r="W2" s="142">
        <f t="shared" si="0"/>
        <v>0</v>
      </c>
      <c r="X2" s="142">
        <f t="shared" si="0"/>
        <v>0</v>
      </c>
      <c r="Y2" s="142">
        <f t="shared" si="0"/>
        <v>0</v>
      </c>
      <c r="Z2" s="142">
        <f t="shared" si="0"/>
        <v>0</v>
      </c>
      <c r="AA2" s="142">
        <f t="shared" si="0"/>
        <v>0</v>
      </c>
      <c r="AB2" s="142">
        <f t="shared" si="0"/>
        <v>0</v>
      </c>
      <c r="AC2" s="142">
        <f t="shared" si="0"/>
        <v>0</v>
      </c>
      <c r="AD2" s="142">
        <f t="shared" si="0"/>
        <v>0</v>
      </c>
      <c r="AE2" s="142">
        <f t="shared" si="0"/>
        <v>0</v>
      </c>
      <c r="AF2" s="142">
        <f t="shared" si="0"/>
        <v>0</v>
      </c>
      <c r="AG2" s="142">
        <f t="shared" si="0"/>
        <v>0</v>
      </c>
      <c r="AH2" s="142">
        <f t="shared" si="0"/>
        <v>0</v>
      </c>
      <c r="AI2" s="142">
        <f t="shared" si="0"/>
        <v>0</v>
      </c>
      <c r="AJ2" s="142">
        <f t="shared" si="0"/>
        <v>0</v>
      </c>
      <c r="AK2" s="142">
        <f t="shared" si="0"/>
        <v>0</v>
      </c>
      <c r="AL2" s="142">
        <f t="shared" si="0"/>
        <v>0</v>
      </c>
      <c r="AM2" s="142">
        <f t="shared" si="0"/>
        <v>0</v>
      </c>
      <c r="AN2" s="142">
        <f t="shared" si="0"/>
        <v>0</v>
      </c>
      <c r="AO2" s="142">
        <f t="shared" si="0"/>
        <v>0</v>
      </c>
      <c r="AP2" s="142">
        <f t="shared" si="0"/>
        <v>0</v>
      </c>
      <c r="AQ2" s="142">
        <f t="shared" si="0"/>
        <v>0</v>
      </c>
      <c r="AR2" s="142">
        <f t="shared" si="0"/>
        <v>0</v>
      </c>
      <c r="AS2" s="142">
        <f t="shared" si="0"/>
        <v>0</v>
      </c>
      <c r="AT2" s="142">
        <f t="shared" si="0"/>
        <v>0</v>
      </c>
      <c r="AU2" s="142">
        <f t="shared" si="0"/>
        <v>0</v>
      </c>
      <c r="AV2" s="142">
        <f t="shared" si="0"/>
        <v>0</v>
      </c>
    </row>
    <row r="3" spans="1:48" x14ac:dyDescent="0.2"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</row>
    <row r="4" spans="1:48" s="161" customFormat="1" x14ac:dyDescent="0.2">
      <c r="A4" s="145" t="s">
        <v>113</v>
      </c>
      <c r="B4" s="145" t="s">
        <v>112</v>
      </c>
      <c r="C4" s="145" t="s">
        <v>89</v>
      </c>
      <c r="D4" s="145" t="s">
        <v>154</v>
      </c>
      <c r="E4" s="146" t="s">
        <v>102</v>
      </c>
      <c r="F4" s="159" t="s">
        <v>172</v>
      </c>
      <c r="G4" s="159" t="s">
        <v>118</v>
      </c>
      <c r="H4" s="160" t="s">
        <v>136</v>
      </c>
      <c r="I4" s="159" t="s">
        <v>137</v>
      </c>
      <c r="J4" s="159" t="s">
        <v>139</v>
      </c>
      <c r="K4" s="149" t="s">
        <v>135</v>
      </c>
      <c r="L4" s="149" t="s">
        <v>138</v>
      </c>
      <c r="M4" s="150">
        <f>+EOMONTH(K2,0)</f>
        <v>42643</v>
      </c>
      <c r="N4" s="150">
        <f>EOMONTH(DATE(YEAR(M4),MONTH(M4)+1,1),0)</f>
        <v>42674</v>
      </c>
      <c r="O4" s="150">
        <f t="shared" ref="O4:AQ4" si="1">EOMONTH(DATE(YEAR(N4),MONTH(N4)+1,1),0)</f>
        <v>42704</v>
      </c>
      <c r="P4" s="150">
        <f t="shared" si="1"/>
        <v>42735</v>
      </c>
      <c r="Q4" s="150">
        <f t="shared" si="1"/>
        <v>42766</v>
      </c>
      <c r="R4" s="150">
        <f t="shared" si="1"/>
        <v>42794</v>
      </c>
      <c r="S4" s="150">
        <f t="shared" si="1"/>
        <v>42825</v>
      </c>
      <c r="T4" s="150">
        <f t="shared" si="1"/>
        <v>42855</v>
      </c>
      <c r="U4" s="150">
        <f t="shared" si="1"/>
        <v>42886</v>
      </c>
      <c r="V4" s="150">
        <f t="shared" si="1"/>
        <v>42916</v>
      </c>
      <c r="W4" s="150">
        <f t="shared" si="1"/>
        <v>42947</v>
      </c>
      <c r="X4" s="150">
        <f t="shared" si="1"/>
        <v>42978</v>
      </c>
      <c r="Y4" s="150">
        <f t="shared" si="1"/>
        <v>43008</v>
      </c>
      <c r="Z4" s="150">
        <f t="shared" si="1"/>
        <v>43039</v>
      </c>
      <c r="AA4" s="150">
        <f t="shared" si="1"/>
        <v>43069</v>
      </c>
      <c r="AB4" s="150">
        <f t="shared" si="1"/>
        <v>43100</v>
      </c>
      <c r="AC4" s="150">
        <f t="shared" si="1"/>
        <v>43131</v>
      </c>
      <c r="AD4" s="150">
        <f t="shared" si="1"/>
        <v>43159</v>
      </c>
      <c r="AE4" s="150">
        <f t="shared" si="1"/>
        <v>43190</v>
      </c>
      <c r="AF4" s="150">
        <f t="shared" si="1"/>
        <v>43220</v>
      </c>
      <c r="AG4" s="150">
        <f t="shared" si="1"/>
        <v>43251</v>
      </c>
      <c r="AH4" s="150">
        <f t="shared" si="1"/>
        <v>43281</v>
      </c>
      <c r="AI4" s="150">
        <f t="shared" si="1"/>
        <v>43312</v>
      </c>
      <c r="AJ4" s="150">
        <f t="shared" si="1"/>
        <v>43343</v>
      </c>
      <c r="AK4" s="150">
        <f t="shared" si="1"/>
        <v>43373</v>
      </c>
      <c r="AL4" s="150">
        <f t="shared" si="1"/>
        <v>43404</v>
      </c>
      <c r="AM4" s="150">
        <f t="shared" si="1"/>
        <v>43434</v>
      </c>
      <c r="AN4" s="150">
        <f t="shared" si="1"/>
        <v>43465</v>
      </c>
      <c r="AO4" s="150">
        <f t="shared" si="1"/>
        <v>43496</v>
      </c>
      <c r="AP4" s="150">
        <f t="shared" si="1"/>
        <v>43524</v>
      </c>
      <c r="AQ4" s="150">
        <f t="shared" si="1"/>
        <v>43555</v>
      </c>
      <c r="AR4" s="150">
        <f>EOMONTH(DATE(YEAR(AQ4),MONTH(AQ4)+1,1),0)</f>
        <v>43585</v>
      </c>
      <c r="AS4" s="150">
        <f>EOMONTH(DATE(YEAR(AR4),MONTH(AR4)+1,1),0)</f>
        <v>43616</v>
      </c>
      <c r="AT4" s="150">
        <f>EOMONTH(DATE(YEAR(AS4),MONTH(AS4)+1,1),0)</f>
        <v>43646</v>
      </c>
      <c r="AU4" s="150">
        <f>EOMONTH(DATE(YEAR(AT4),MONTH(AT4)+1,1),0)</f>
        <v>43677</v>
      </c>
      <c r="AV4" s="150">
        <f>EOMONTH(DATE(YEAR(AU4),MONTH(AU4)+1,1),0)</f>
        <v>43708</v>
      </c>
    </row>
    <row r="5" spans="1:48" ht="12" customHeight="1" x14ac:dyDescent="0.2">
      <c r="A5" s="162"/>
      <c r="B5" s="151"/>
      <c r="C5" s="151" t="str">
        <f>IFERROR(VLOOKUP($A5,Salaire!$C:$E,3,0),"")</f>
        <v/>
      </c>
      <c r="D5" s="163"/>
      <c r="E5" s="163"/>
      <c r="F5" s="152" t="str">
        <f>IF(E5&gt;0,E5-SUMIF($M$4:$AV$4,"&lt;"&amp;EOMONTH($D$2,0)+1,M5:AV5),"")</f>
        <v/>
      </c>
      <c r="G5" s="152" t="str">
        <f>IF(E5&lt;&gt;"",SUM(M5:AQ5)-E5,"")</f>
        <v/>
      </c>
      <c r="H5" s="166"/>
      <c r="I5" s="164"/>
      <c r="J5" s="164"/>
      <c r="K5" s="152" t="str">
        <f>IF(AND(I5&lt;&gt;"",J5&lt;&gt;""),DATEDIF(EOMONTH(I5,-1),EOMONTH(J5,0)+1,"ym"),"")</f>
        <v/>
      </c>
      <c r="L5" s="152" t="str">
        <f t="shared" ref="L5:L68" si="2">IFERROR(E5/K5,"")</f>
        <v/>
      </c>
      <c r="M5" s="152">
        <f>+IF(AND(M$4&gt;=EOMONTH($I5,0),M$4&lt;=EOMONTH($J5,0)),$L5,0)</f>
        <v>0</v>
      </c>
      <c r="N5" s="152">
        <f t="shared" ref="N5:AV6" si="3">+IF(AND(N$4&gt;=EOMONTH($I5,0),N$4&lt;=EOMONTH($J5,0)),$L5,0)</f>
        <v>0</v>
      </c>
      <c r="O5" s="152">
        <f t="shared" si="3"/>
        <v>0</v>
      </c>
      <c r="P5" s="152">
        <f t="shared" si="3"/>
        <v>0</v>
      </c>
      <c r="Q5" s="152">
        <f t="shared" si="3"/>
        <v>0</v>
      </c>
      <c r="R5" s="152">
        <f t="shared" si="3"/>
        <v>0</v>
      </c>
      <c r="S5" s="152">
        <f t="shared" si="3"/>
        <v>0</v>
      </c>
      <c r="T5" s="152">
        <f t="shared" si="3"/>
        <v>0</v>
      </c>
      <c r="U5" s="152">
        <f t="shared" si="3"/>
        <v>0</v>
      </c>
      <c r="V5" s="152">
        <f t="shared" si="3"/>
        <v>0</v>
      </c>
      <c r="W5" s="152">
        <f t="shared" si="3"/>
        <v>0</v>
      </c>
      <c r="X5" s="152">
        <f t="shared" si="3"/>
        <v>0</v>
      </c>
      <c r="Y5" s="152">
        <f t="shared" si="3"/>
        <v>0</v>
      </c>
      <c r="Z5" s="152">
        <f t="shared" si="3"/>
        <v>0</v>
      </c>
      <c r="AA5" s="152">
        <f t="shared" si="3"/>
        <v>0</v>
      </c>
      <c r="AB5" s="152">
        <f t="shared" si="3"/>
        <v>0</v>
      </c>
      <c r="AC5" s="152">
        <f t="shared" si="3"/>
        <v>0</v>
      </c>
      <c r="AD5" s="152">
        <f t="shared" si="3"/>
        <v>0</v>
      </c>
      <c r="AE5" s="152">
        <f t="shared" si="3"/>
        <v>0</v>
      </c>
      <c r="AF5" s="152">
        <f t="shared" si="3"/>
        <v>0</v>
      </c>
      <c r="AG5" s="152">
        <f t="shared" si="3"/>
        <v>0</v>
      </c>
      <c r="AH5" s="152">
        <f t="shared" si="3"/>
        <v>0</v>
      </c>
      <c r="AI5" s="152">
        <f t="shared" si="3"/>
        <v>0</v>
      </c>
      <c r="AJ5" s="152">
        <f t="shared" si="3"/>
        <v>0</v>
      </c>
      <c r="AK5" s="152">
        <f t="shared" si="3"/>
        <v>0</v>
      </c>
      <c r="AL5" s="152">
        <f t="shared" si="3"/>
        <v>0</v>
      </c>
      <c r="AM5" s="152">
        <f t="shared" si="3"/>
        <v>0</v>
      </c>
      <c r="AN5" s="152">
        <f t="shared" si="3"/>
        <v>0</v>
      </c>
      <c r="AO5" s="152">
        <f t="shared" si="3"/>
        <v>0</v>
      </c>
      <c r="AP5" s="152">
        <f t="shared" si="3"/>
        <v>0</v>
      </c>
      <c r="AQ5" s="152">
        <f t="shared" si="3"/>
        <v>0</v>
      </c>
      <c r="AR5" s="152">
        <f t="shared" si="3"/>
        <v>0</v>
      </c>
      <c r="AS5" s="152">
        <f t="shared" si="3"/>
        <v>0</v>
      </c>
      <c r="AT5" s="152">
        <f t="shared" si="3"/>
        <v>0</v>
      </c>
      <c r="AU5" s="152">
        <f t="shared" si="3"/>
        <v>0</v>
      </c>
      <c r="AV5" s="152">
        <f t="shared" si="3"/>
        <v>0</v>
      </c>
    </row>
    <row r="6" spans="1:48" x14ac:dyDescent="0.2">
      <c r="A6" s="165"/>
      <c r="B6" s="151"/>
      <c r="C6" s="151" t="str">
        <f>IFERROR(VLOOKUP($A6,Salaire!$C:$E,3,0),"")</f>
        <v/>
      </c>
      <c r="D6" s="163"/>
      <c r="E6" s="163"/>
      <c r="F6" s="152" t="str">
        <f t="shared" ref="F6:F69" si="4">IF(E6&gt;0,E6-SUMIF($M$4:$AV$4,"&lt;"&amp;EOMONTH($D$2,0)+1,M6:AV6),"")</f>
        <v/>
      </c>
      <c r="G6" s="152" t="str">
        <f t="shared" ref="G6:G69" si="5">IF(E6&lt;&gt;"",SUM(M6:AQ6)-E6,"")</f>
        <v/>
      </c>
      <c r="H6" s="166"/>
      <c r="I6" s="164"/>
      <c r="J6" s="164"/>
      <c r="K6" s="152" t="str">
        <f t="shared" ref="K6:K69" si="6">IF(AND(I6&lt;&gt;"",J6&lt;&gt;""),DATEDIF(EOMONTH(I6,-1),EOMONTH(J6,0)+1,"ym"),"")</f>
        <v/>
      </c>
      <c r="L6" s="152" t="str">
        <f t="shared" si="2"/>
        <v/>
      </c>
      <c r="M6" s="152">
        <f t="shared" ref="M6:AB30" si="7">+IF(AND(M$4&gt;=EOMONTH($I6,0),M$4&lt;=EOMONTH($J6,0)),$L6,0)</f>
        <v>0</v>
      </c>
      <c r="N6" s="152">
        <f t="shared" si="3"/>
        <v>0</v>
      </c>
      <c r="O6" s="152">
        <f t="shared" si="3"/>
        <v>0</v>
      </c>
      <c r="P6" s="152">
        <f t="shared" si="3"/>
        <v>0</v>
      </c>
      <c r="Q6" s="152">
        <f t="shared" si="3"/>
        <v>0</v>
      </c>
      <c r="R6" s="152">
        <f t="shared" si="3"/>
        <v>0</v>
      </c>
      <c r="S6" s="152">
        <f t="shared" si="3"/>
        <v>0</v>
      </c>
      <c r="T6" s="152">
        <f t="shared" si="3"/>
        <v>0</v>
      </c>
      <c r="U6" s="152">
        <f t="shared" si="3"/>
        <v>0</v>
      </c>
      <c r="V6" s="152">
        <f t="shared" si="3"/>
        <v>0</v>
      </c>
      <c r="W6" s="152">
        <f t="shared" si="3"/>
        <v>0</v>
      </c>
      <c r="X6" s="152">
        <f t="shared" si="3"/>
        <v>0</v>
      </c>
      <c r="Y6" s="152">
        <f t="shared" si="3"/>
        <v>0</v>
      </c>
      <c r="Z6" s="152">
        <f t="shared" si="3"/>
        <v>0</v>
      </c>
      <c r="AA6" s="152">
        <f t="shared" si="3"/>
        <v>0</v>
      </c>
      <c r="AB6" s="152">
        <f t="shared" si="3"/>
        <v>0</v>
      </c>
      <c r="AC6" s="152">
        <f t="shared" si="3"/>
        <v>0</v>
      </c>
      <c r="AD6" s="152">
        <f t="shared" si="3"/>
        <v>0</v>
      </c>
      <c r="AE6" s="152">
        <f t="shared" si="3"/>
        <v>0</v>
      </c>
      <c r="AF6" s="152">
        <f t="shared" ref="AF6:AU6" si="8">+IF(AND(AF$4&gt;=EOMONTH($I6,0),AF$4&lt;=EOMONTH($J6,0)),$L6,0)</f>
        <v>0</v>
      </c>
      <c r="AG6" s="152">
        <f t="shared" si="8"/>
        <v>0</v>
      </c>
      <c r="AH6" s="152">
        <f t="shared" si="8"/>
        <v>0</v>
      </c>
      <c r="AI6" s="152">
        <f t="shared" si="8"/>
        <v>0</v>
      </c>
      <c r="AJ6" s="152">
        <f t="shared" si="8"/>
        <v>0</v>
      </c>
      <c r="AK6" s="152">
        <f t="shared" si="8"/>
        <v>0</v>
      </c>
      <c r="AL6" s="152">
        <f t="shared" si="8"/>
        <v>0</v>
      </c>
      <c r="AM6" s="152">
        <f t="shared" si="8"/>
        <v>0</v>
      </c>
      <c r="AN6" s="152">
        <f t="shared" si="8"/>
        <v>0</v>
      </c>
      <c r="AO6" s="152">
        <f t="shared" si="8"/>
        <v>0</v>
      </c>
      <c r="AP6" s="152">
        <f t="shared" si="8"/>
        <v>0</v>
      </c>
      <c r="AQ6" s="152">
        <f t="shared" si="8"/>
        <v>0</v>
      </c>
      <c r="AR6" s="152">
        <f t="shared" si="8"/>
        <v>0</v>
      </c>
      <c r="AS6" s="152">
        <f t="shared" si="8"/>
        <v>0</v>
      </c>
      <c r="AT6" s="152">
        <f t="shared" si="8"/>
        <v>0</v>
      </c>
      <c r="AU6" s="152">
        <f t="shared" si="8"/>
        <v>0</v>
      </c>
      <c r="AV6" s="152">
        <f t="shared" ref="N6:AV14" si="9">+IF(AND(AV$4&gt;=EOMONTH($I6,0),AV$4&lt;=EOMONTH($J6,0)),$L6,0)</f>
        <v>0</v>
      </c>
    </row>
    <row r="7" spans="1:48" x14ac:dyDescent="0.2">
      <c r="A7" s="165"/>
      <c r="B7" s="151"/>
      <c r="C7" s="151" t="str">
        <f>IFERROR(VLOOKUP($A7,Salaire!$C:$E,3,0),"")</f>
        <v/>
      </c>
      <c r="D7" s="163"/>
      <c r="E7" s="163"/>
      <c r="F7" s="152" t="str">
        <f t="shared" si="4"/>
        <v/>
      </c>
      <c r="G7" s="152" t="str">
        <f t="shared" si="5"/>
        <v/>
      </c>
      <c r="H7" s="166"/>
      <c r="I7" s="164"/>
      <c r="J7" s="164"/>
      <c r="K7" s="152" t="str">
        <f t="shared" si="6"/>
        <v/>
      </c>
      <c r="L7" s="152" t="str">
        <f t="shared" si="2"/>
        <v/>
      </c>
      <c r="M7" s="152">
        <f t="shared" si="7"/>
        <v>0</v>
      </c>
      <c r="N7" s="152">
        <f t="shared" si="9"/>
        <v>0</v>
      </c>
      <c r="O7" s="152">
        <f t="shared" si="9"/>
        <v>0</v>
      </c>
      <c r="P7" s="152">
        <f t="shared" si="9"/>
        <v>0</v>
      </c>
      <c r="Q7" s="152">
        <f t="shared" si="9"/>
        <v>0</v>
      </c>
      <c r="R7" s="152">
        <f t="shared" si="9"/>
        <v>0</v>
      </c>
      <c r="S7" s="152">
        <f t="shared" si="9"/>
        <v>0</v>
      </c>
      <c r="T7" s="152">
        <f t="shared" si="9"/>
        <v>0</v>
      </c>
      <c r="U7" s="152">
        <f t="shared" si="9"/>
        <v>0</v>
      </c>
      <c r="V7" s="152">
        <f t="shared" si="9"/>
        <v>0</v>
      </c>
      <c r="W7" s="152">
        <f t="shared" si="9"/>
        <v>0</v>
      </c>
      <c r="X7" s="152">
        <f t="shared" si="9"/>
        <v>0</v>
      </c>
      <c r="Y7" s="152">
        <f t="shared" si="9"/>
        <v>0</v>
      </c>
      <c r="Z7" s="152">
        <f t="shared" si="9"/>
        <v>0</v>
      </c>
      <c r="AA7" s="152">
        <f t="shared" si="9"/>
        <v>0</v>
      </c>
      <c r="AB7" s="152">
        <f t="shared" si="9"/>
        <v>0</v>
      </c>
      <c r="AC7" s="152">
        <f t="shared" si="9"/>
        <v>0</v>
      </c>
      <c r="AD7" s="152">
        <f t="shared" si="9"/>
        <v>0</v>
      </c>
      <c r="AE7" s="152">
        <f t="shared" si="9"/>
        <v>0</v>
      </c>
      <c r="AF7" s="152">
        <f t="shared" si="9"/>
        <v>0</v>
      </c>
      <c r="AG7" s="152">
        <f t="shared" si="9"/>
        <v>0</v>
      </c>
      <c r="AH7" s="152">
        <f t="shared" si="9"/>
        <v>0</v>
      </c>
      <c r="AI7" s="152">
        <f t="shared" si="9"/>
        <v>0</v>
      </c>
      <c r="AJ7" s="152">
        <f t="shared" si="9"/>
        <v>0</v>
      </c>
      <c r="AK7" s="152">
        <f t="shared" si="9"/>
        <v>0</v>
      </c>
      <c r="AL7" s="152">
        <f t="shared" si="9"/>
        <v>0</v>
      </c>
      <c r="AM7" s="152">
        <f t="shared" si="9"/>
        <v>0</v>
      </c>
      <c r="AN7" s="152">
        <f t="shared" si="9"/>
        <v>0</v>
      </c>
      <c r="AO7" s="152">
        <f t="shared" si="9"/>
        <v>0</v>
      </c>
      <c r="AP7" s="152">
        <f t="shared" si="9"/>
        <v>0</v>
      </c>
      <c r="AQ7" s="152">
        <f t="shared" si="9"/>
        <v>0</v>
      </c>
      <c r="AR7" s="152">
        <f t="shared" si="9"/>
        <v>0</v>
      </c>
      <c r="AS7" s="152">
        <f t="shared" si="9"/>
        <v>0</v>
      </c>
      <c r="AT7" s="152">
        <f t="shared" si="9"/>
        <v>0</v>
      </c>
      <c r="AU7" s="152">
        <f t="shared" si="9"/>
        <v>0</v>
      </c>
      <c r="AV7" s="152">
        <f t="shared" si="9"/>
        <v>0</v>
      </c>
    </row>
    <row r="8" spans="1:48" x14ac:dyDescent="0.2">
      <c r="A8" s="165"/>
      <c r="B8" s="151"/>
      <c r="C8" s="151" t="str">
        <f>IFERROR(VLOOKUP($A8,Salaire!$C:$E,3,0),"")</f>
        <v/>
      </c>
      <c r="D8" s="163"/>
      <c r="E8" s="163"/>
      <c r="F8" s="152" t="str">
        <f t="shared" si="4"/>
        <v/>
      </c>
      <c r="G8" s="152" t="str">
        <f t="shared" si="5"/>
        <v/>
      </c>
      <c r="H8" s="166"/>
      <c r="I8" s="164"/>
      <c r="J8" s="164"/>
      <c r="K8" s="152" t="str">
        <f t="shared" si="6"/>
        <v/>
      </c>
      <c r="L8" s="152" t="str">
        <f t="shared" si="2"/>
        <v/>
      </c>
      <c r="M8" s="152">
        <f t="shared" si="7"/>
        <v>0</v>
      </c>
      <c r="N8" s="152">
        <f t="shared" si="9"/>
        <v>0</v>
      </c>
      <c r="O8" s="152">
        <f t="shared" si="9"/>
        <v>0</v>
      </c>
      <c r="P8" s="152">
        <f t="shared" si="9"/>
        <v>0</v>
      </c>
      <c r="Q8" s="152">
        <f t="shared" si="9"/>
        <v>0</v>
      </c>
      <c r="R8" s="152">
        <f t="shared" si="9"/>
        <v>0</v>
      </c>
      <c r="S8" s="152">
        <f t="shared" si="9"/>
        <v>0</v>
      </c>
      <c r="T8" s="152">
        <f t="shared" si="9"/>
        <v>0</v>
      </c>
      <c r="U8" s="152">
        <f t="shared" si="9"/>
        <v>0</v>
      </c>
      <c r="V8" s="152">
        <f t="shared" si="9"/>
        <v>0</v>
      </c>
      <c r="W8" s="152">
        <f t="shared" si="9"/>
        <v>0</v>
      </c>
      <c r="X8" s="152">
        <f t="shared" si="9"/>
        <v>0</v>
      </c>
      <c r="Y8" s="152">
        <f t="shared" si="9"/>
        <v>0</v>
      </c>
      <c r="Z8" s="152">
        <f t="shared" si="9"/>
        <v>0</v>
      </c>
      <c r="AA8" s="152">
        <f t="shared" si="9"/>
        <v>0</v>
      </c>
      <c r="AB8" s="152">
        <f t="shared" si="9"/>
        <v>0</v>
      </c>
      <c r="AC8" s="152">
        <f t="shared" si="9"/>
        <v>0</v>
      </c>
      <c r="AD8" s="152">
        <f t="shared" si="9"/>
        <v>0</v>
      </c>
      <c r="AE8" s="152">
        <f t="shared" si="9"/>
        <v>0</v>
      </c>
      <c r="AF8" s="152">
        <f t="shared" si="9"/>
        <v>0</v>
      </c>
      <c r="AG8" s="152">
        <f t="shared" si="9"/>
        <v>0</v>
      </c>
      <c r="AH8" s="152">
        <f t="shared" si="9"/>
        <v>0</v>
      </c>
      <c r="AI8" s="152">
        <f t="shared" si="9"/>
        <v>0</v>
      </c>
      <c r="AJ8" s="152">
        <f t="shared" si="9"/>
        <v>0</v>
      </c>
      <c r="AK8" s="152">
        <f t="shared" si="9"/>
        <v>0</v>
      </c>
      <c r="AL8" s="152">
        <f t="shared" si="9"/>
        <v>0</v>
      </c>
      <c r="AM8" s="152">
        <f t="shared" si="9"/>
        <v>0</v>
      </c>
      <c r="AN8" s="152">
        <f t="shared" si="9"/>
        <v>0</v>
      </c>
      <c r="AO8" s="152">
        <f t="shared" si="9"/>
        <v>0</v>
      </c>
      <c r="AP8" s="152">
        <f t="shared" si="9"/>
        <v>0</v>
      </c>
      <c r="AQ8" s="152">
        <f t="shared" si="9"/>
        <v>0</v>
      </c>
      <c r="AR8" s="152">
        <f t="shared" si="9"/>
        <v>0</v>
      </c>
      <c r="AS8" s="152">
        <f t="shared" si="9"/>
        <v>0</v>
      </c>
      <c r="AT8" s="152">
        <f t="shared" si="9"/>
        <v>0</v>
      </c>
      <c r="AU8" s="152">
        <f t="shared" si="9"/>
        <v>0</v>
      </c>
      <c r="AV8" s="152">
        <f t="shared" si="9"/>
        <v>0</v>
      </c>
    </row>
    <row r="9" spans="1:48" ht="14.25" customHeight="1" x14ac:dyDescent="0.2">
      <c r="A9" s="165"/>
      <c r="B9" s="151"/>
      <c r="C9" s="151" t="str">
        <f>IFERROR(VLOOKUP($A9,Salaire!$C:$E,3,0),"")</f>
        <v/>
      </c>
      <c r="D9" s="163"/>
      <c r="E9" s="163"/>
      <c r="F9" s="152" t="str">
        <f t="shared" si="4"/>
        <v/>
      </c>
      <c r="G9" s="152" t="str">
        <f t="shared" si="5"/>
        <v/>
      </c>
      <c r="H9" s="166"/>
      <c r="I9" s="164"/>
      <c r="J9" s="164"/>
      <c r="K9" s="152" t="str">
        <f t="shared" si="6"/>
        <v/>
      </c>
      <c r="L9" s="152" t="str">
        <f t="shared" si="2"/>
        <v/>
      </c>
      <c r="M9" s="152">
        <f t="shared" si="7"/>
        <v>0</v>
      </c>
      <c r="N9" s="152">
        <f t="shared" si="9"/>
        <v>0</v>
      </c>
      <c r="O9" s="152">
        <f t="shared" si="9"/>
        <v>0</v>
      </c>
      <c r="P9" s="152">
        <f t="shared" si="9"/>
        <v>0</v>
      </c>
      <c r="Q9" s="152">
        <f t="shared" si="9"/>
        <v>0</v>
      </c>
      <c r="R9" s="152">
        <f t="shared" si="9"/>
        <v>0</v>
      </c>
      <c r="S9" s="152">
        <f t="shared" si="9"/>
        <v>0</v>
      </c>
      <c r="T9" s="152">
        <f t="shared" si="9"/>
        <v>0</v>
      </c>
      <c r="U9" s="152">
        <f t="shared" si="9"/>
        <v>0</v>
      </c>
      <c r="V9" s="152">
        <f t="shared" si="9"/>
        <v>0</v>
      </c>
      <c r="W9" s="152">
        <f t="shared" si="9"/>
        <v>0</v>
      </c>
      <c r="X9" s="152">
        <f t="shared" si="9"/>
        <v>0</v>
      </c>
      <c r="Y9" s="152">
        <f t="shared" si="9"/>
        <v>0</v>
      </c>
      <c r="Z9" s="152">
        <f t="shared" si="9"/>
        <v>0</v>
      </c>
      <c r="AA9" s="152">
        <f t="shared" si="9"/>
        <v>0</v>
      </c>
      <c r="AB9" s="152">
        <f t="shared" si="9"/>
        <v>0</v>
      </c>
      <c r="AC9" s="152">
        <f t="shared" si="9"/>
        <v>0</v>
      </c>
      <c r="AD9" s="152">
        <f t="shared" si="9"/>
        <v>0</v>
      </c>
      <c r="AE9" s="152">
        <f t="shared" si="9"/>
        <v>0</v>
      </c>
      <c r="AF9" s="152">
        <f t="shared" si="9"/>
        <v>0</v>
      </c>
      <c r="AG9" s="152">
        <f t="shared" si="9"/>
        <v>0</v>
      </c>
      <c r="AH9" s="152">
        <f t="shared" si="9"/>
        <v>0</v>
      </c>
      <c r="AI9" s="152">
        <f t="shared" si="9"/>
        <v>0</v>
      </c>
      <c r="AJ9" s="152">
        <f t="shared" si="9"/>
        <v>0</v>
      </c>
      <c r="AK9" s="152">
        <f t="shared" si="9"/>
        <v>0</v>
      </c>
      <c r="AL9" s="152">
        <f t="shared" si="9"/>
        <v>0</v>
      </c>
      <c r="AM9" s="152">
        <f t="shared" si="9"/>
        <v>0</v>
      </c>
      <c r="AN9" s="152">
        <f t="shared" si="9"/>
        <v>0</v>
      </c>
      <c r="AO9" s="152">
        <f t="shared" si="9"/>
        <v>0</v>
      </c>
      <c r="AP9" s="152">
        <f t="shared" si="9"/>
        <v>0</v>
      </c>
      <c r="AQ9" s="152">
        <f t="shared" si="9"/>
        <v>0</v>
      </c>
      <c r="AR9" s="152">
        <f t="shared" si="9"/>
        <v>0</v>
      </c>
      <c r="AS9" s="152">
        <f t="shared" si="9"/>
        <v>0</v>
      </c>
      <c r="AT9" s="152">
        <f t="shared" si="9"/>
        <v>0</v>
      </c>
      <c r="AU9" s="152">
        <f t="shared" si="9"/>
        <v>0</v>
      </c>
      <c r="AV9" s="152">
        <f t="shared" si="9"/>
        <v>0</v>
      </c>
    </row>
    <row r="10" spans="1:48" x14ac:dyDescent="0.2">
      <c r="A10" s="165"/>
      <c r="B10" s="151"/>
      <c r="C10" s="151" t="str">
        <f>IFERROR(VLOOKUP($A10,Salaire!$C:$E,3,0),"")</f>
        <v/>
      </c>
      <c r="D10" s="163"/>
      <c r="E10" s="163"/>
      <c r="F10" s="152" t="str">
        <f t="shared" si="4"/>
        <v/>
      </c>
      <c r="G10" s="152" t="str">
        <f t="shared" si="5"/>
        <v/>
      </c>
      <c r="H10" s="166"/>
      <c r="I10" s="164"/>
      <c r="J10" s="164"/>
      <c r="K10" s="152" t="str">
        <f t="shared" si="6"/>
        <v/>
      </c>
      <c r="L10" s="152" t="str">
        <f t="shared" si="2"/>
        <v/>
      </c>
      <c r="M10" s="152">
        <f t="shared" si="7"/>
        <v>0</v>
      </c>
      <c r="N10" s="152">
        <f t="shared" si="9"/>
        <v>0</v>
      </c>
      <c r="O10" s="152">
        <f t="shared" si="9"/>
        <v>0</v>
      </c>
      <c r="P10" s="152">
        <f t="shared" si="9"/>
        <v>0</v>
      </c>
      <c r="Q10" s="152">
        <f t="shared" si="9"/>
        <v>0</v>
      </c>
      <c r="R10" s="152">
        <f t="shared" si="9"/>
        <v>0</v>
      </c>
      <c r="S10" s="152">
        <f t="shared" si="9"/>
        <v>0</v>
      </c>
      <c r="T10" s="152">
        <f t="shared" si="9"/>
        <v>0</v>
      </c>
      <c r="U10" s="152">
        <f t="shared" si="9"/>
        <v>0</v>
      </c>
      <c r="V10" s="152">
        <f t="shared" si="9"/>
        <v>0</v>
      </c>
      <c r="W10" s="152">
        <f t="shared" si="9"/>
        <v>0</v>
      </c>
      <c r="X10" s="152">
        <f t="shared" si="9"/>
        <v>0</v>
      </c>
      <c r="Y10" s="152">
        <f t="shared" si="9"/>
        <v>0</v>
      </c>
      <c r="Z10" s="152">
        <f t="shared" si="9"/>
        <v>0</v>
      </c>
      <c r="AA10" s="152">
        <f t="shared" si="9"/>
        <v>0</v>
      </c>
      <c r="AB10" s="152">
        <f t="shared" si="9"/>
        <v>0</v>
      </c>
      <c r="AC10" s="152">
        <f t="shared" si="9"/>
        <v>0</v>
      </c>
      <c r="AD10" s="152">
        <f t="shared" si="9"/>
        <v>0</v>
      </c>
      <c r="AE10" s="152">
        <f t="shared" si="9"/>
        <v>0</v>
      </c>
      <c r="AF10" s="152">
        <f t="shared" si="9"/>
        <v>0</v>
      </c>
      <c r="AG10" s="152">
        <f t="shared" si="9"/>
        <v>0</v>
      </c>
      <c r="AH10" s="152">
        <f t="shared" si="9"/>
        <v>0</v>
      </c>
      <c r="AI10" s="152">
        <f t="shared" si="9"/>
        <v>0</v>
      </c>
      <c r="AJ10" s="152">
        <f t="shared" si="9"/>
        <v>0</v>
      </c>
      <c r="AK10" s="152">
        <f t="shared" si="9"/>
        <v>0</v>
      </c>
      <c r="AL10" s="152">
        <f t="shared" si="9"/>
        <v>0</v>
      </c>
      <c r="AM10" s="152">
        <f t="shared" si="9"/>
        <v>0</v>
      </c>
      <c r="AN10" s="152">
        <f t="shared" si="9"/>
        <v>0</v>
      </c>
      <c r="AO10" s="152">
        <f t="shared" si="9"/>
        <v>0</v>
      </c>
      <c r="AP10" s="152">
        <f t="shared" si="9"/>
        <v>0</v>
      </c>
      <c r="AQ10" s="152">
        <f t="shared" si="9"/>
        <v>0</v>
      </c>
      <c r="AR10" s="152">
        <f t="shared" si="9"/>
        <v>0</v>
      </c>
      <c r="AS10" s="152">
        <f t="shared" si="9"/>
        <v>0</v>
      </c>
      <c r="AT10" s="152">
        <f t="shared" si="9"/>
        <v>0</v>
      </c>
      <c r="AU10" s="152">
        <f t="shared" si="9"/>
        <v>0</v>
      </c>
      <c r="AV10" s="152">
        <f t="shared" si="9"/>
        <v>0</v>
      </c>
    </row>
    <row r="11" spans="1:48" x14ac:dyDescent="0.2">
      <c r="A11" s="165"/>
      <c r="B11" s="151"/>
      <c r="C11" s="151" t="str">
        <f>IFERROR(VLOOKUP($A11,Salaire!$C:$E,3,0),"")</f>
        <v/>
      </c>
      <c r="D11" s="163"/>
      <c r="E11" s="163"/>
      <c r="F11" s="152" t="str">
        <f t="shared" si="4"/>
        <v/>
      </c>
      <c r="G11" s="152" t="str">
        <f t="shared" si="5"/>
        <v/>
      </c>
      <c r="H11" s="166"/>
      <c r="I11" s="164"/>
      <c r="J11" s="164"/>
      <c r="K11" s="152" t="str">
        <f t="shared" si="6"/>
        <v/>
      </c>
      <c r="L11" s="152" t="str">
        <f t="shared" si="2"/>
        <v/>
      </c>
      <c r="M11" s="152">
        <f t="shared" si="7"/>
        <v>0</v>
      </c>
      <c r="N11" s="152">
        <f t="shared" si="9"/>
        <v>0</v>
      </c>
      <c r="O11" s="152">
        <f t="shared" si="9"/>
        <v>0</v>
      </c>
      <c r="P11" s="152">
        <f t="shared" si="9"/>
        <v>0</v>
      </c>
      <c r="Q11" s="152">
        <f t="shared" si="9"/>
        <v>0</v>
      </c>
      <c r="R11" s="152">
        <f t="shared" si="9"/>
        <v>0</v>
      </c>
      <c r="S11" s="152">
        <f t="shared" si="9"/>
        <v>0</v>
      </c>
      <c r="T11" s="152">
        <f t="shared" si="9"/>
        <v>0</v>
      </c>
      <c r="U11" s="152">
        <f t="shared" si="9"/>
        <v>0</v>
      </c>
      <c r="V11" s="152">
        <f t="shared" si="9"/>
        <v>0</v>
      </c>
      <c r="W11" s="152">
        <f t="shared" si="9"/>
        <v>0</v>
      </c>
      <c r="X11" s="152">
        <f t="shared" si="9"/>
        <v>0</v>
      </c>
      <c r="Y11" s="152">
        <f t="shared" si="9"/>
        <v>0</v>
      </c>
      <c r="Z11" s="152">
        <f t="shared" si="9"/>
        <v>0</v>
      </c>
      <c r="AA11" s="152">
        <f t="shared" si="9"/>
        <v>0</v>
      </c>
      <c r="AB11" s="152">
        <f t="shared" si="9"/>
        <v>0</v>
      </c>
      <c r="AC11" s="152">
        <f t="shared" si="9"/>
        <v>0</v>
      </c>
      <c r="AD11" s="152">
        <f t="shared" si="9"/>
        <v>0</v>
      </c>
      <c r="AE11" s="152">
        <f t="shared" si="9"/>
        <v>0</v>
      </c>
      <c r="AF11" s="152">
        <f t="shared" si="9"/>
        <v>0</v>
      </c>
      <c r="AG11" s="152">
        <f t="shared" si="9"/>
        <v>0</v>
      </c>
      <c r="AH11" s="152">
        <f t="shared" si="9"/>
        <v>0</v>
      </c>
      <c r="AI11" s="152">
        <f t="shared" si="9"/>
        <v>0</v>
      </c>
      <c r="AJ11" s="152">
        <f t="shared" si="9"/>
        <v>0</v>
      </c>
      <c r="AK11" s="152">
        <f t="shared" si="9"/>
        <v>0</v>
      </c>
      <c r="AL11" s="152">
        <f t="shared" si="9"/>
        <v>0</v>
      </c>
      <c r="AM11" s="152">
        <f t="shared" si="9"/>
        <v>0</v>
      </c>
      <c r="AN11" s="152">
        <f t="shared" si="9"/>
        <v>0</v>
      </c>
      <c r="AO11" s="152">
        <f t="shared" si="9"/>
        <v>0</v>
      </c>
      <c r="AP11" s="152">
        <f t="shared" si="9"/>
        <v>0</v>
      </c>
      <c r="AQ11" s="152">
        <f t="shared" si="9"/>
        <v>0</v>
      </c>
      <c r="AR11" s="152">
        <f t="shared" si="9"/>
        <v>0</v>
      </c>
      <c r="AS11" s="152">
        <f t="shared" si="9"/>
        <v>0</v>
      </c>
      <c r="AT11" s="152">
        <f t="shared" si="9"/>
        <v>0</v>
      </c>
      <c r="AU11" s="152">
        <f t="shared" si="9"/>
        <v>0</v>
      </c>
      <c r="AV11" s="152">
        <f t="shared" si="9"/>
        <v>0</v>
      </c>
    </row>
    <row r="12" spans="1:48" x14ac:dyDescent="0.2">
      <c r="A12" s="165"/>
      <c r="B12" s="151"/>
      <c r="C12" s="151" t="str">
        <f>IFERROR(VLOOKUP($A12,Salaire!$C:$E,3,0),"")</f>
        <v/>
      </c>
      <c r="D12" s="163"/>
      <c r="E12" s="163"/>
      <c r="F12" s="152" t="str">
        <f t="shared" si="4"/>
        <v/>
      </c>
      <c r="G12" s="152" t="str">
        <f t="shared" si="5"/>
        <v/>
      </c>
      <c r="H12" s="166"/>
      <c r="I12" s="164"/>
      <c r="J12" s="164"/>
      <c r="K12" s="152" t="str">
        <f t="shared" si="6"/>
        <v/>
      </c>
      <c r="L12" s="152" t="str">
        <f t="shared" si="2"/>
        <v/>
      </c>
      <c r="M12" s="152">
        <f t="shared" si="7"/>
        <v>0</v>
      </c>
      <c r="N12" s="152">
        <f t="shared" si="9"/>
        <v>0</v>
      </c>
      <c r="O12" s="152">
        <f t="shared" si="9"/>
        <v>0</v>
      </c>
      <c r="P12" s="152">
        <f t="shared" si="9"/>
        <v>0</v>
      </c>
      <c r="Q12" s="152">
        <f t="shared" si="9"/>
        <v>0</v>
      </c>
      <c r="R12" s="152">
        <f t="shared" si="9"/>
        <v>0</v>
      </c>
      <c r="S12" s="152">
        <f t="shared" si="9"/>
        <v>0</v>
      </c>
      <c r="T12" s="152">
        <f t="shared" si="9"/>
        <v>0</v>
      </c>
      <c r="U12" s="152">
        <f t="shared" si="9"/>
        <v>0</v>
      </c>
      <c r="V12" s="152">
        <f t="shared" si="9"/>
        <v>0</v>
      </c>
      <c r="W12" s="152">
        <f t="shared" si="9"/>
        <v>0</v>
      </c>
      <c r="X12" s="152">
        <f t="shared" si="9"/>
        <v>0</v>
      </c>
      <c r="Y12" s="152">
        <f t="shared" si="9"/>
        <v>0</v>
      </c>
      <c r="Z12" s="152">
        <f t="shared" si="9"/>
        <v>0</v>
      </c>
      <c r="AA12" s="152">
        <f t="shared" si="9"/>
        <v>0</v>
      </c>
      <c r="AB12" s="152">
        <f t="shared" si="9"/>
        <v>0</v>
      </c>
      <c r="AC12" s="152">
        <f t="shared" si="9"/>
        <v>0</v>
      </c>
      <c r="AD12" s="152">
        <f t="shared" si="9"/>
        <v>0</v>
      </c>
      <c r="AE12" s="152">
        <f t="shared" si="9"/>
        <v>0</v>
      </c>
      <c r="AF12" s="152">
        <f t="shared" si="9"/>
        <v>0</v>
      </c>
      <c r="AG12" s="152">
        <f t="shared" si="9"/>
        <v>0</v>
      </c>
      <c r="AH12" s="152">
        <f t="shared" si="9"/>
        <v>0</v>
      </c>
      <c r="AI12" s="152">
        <f t="shared" si="9"/>
        <v>0</v>
      </c>
      <c r="AJ12" s="152">
        <f t="shared" si="9"/>
        <v>0</v>
      </c>
      <c r="AK12" s="152">
        <f t="shared" si="9"/>
        <v>0</v>
      </c>
      <c r="AL12" s="152">
        <f t="shared" si="9"/>
        <v>0</v>
      </c>
      <c r="AM12" s="152">
        <f t="shared" si="9"/>
        <v>0</v>
      </c>
      <c r="AN12" s="152">
        <f t="shared" si="9"/>
        <v>0</v>
      </c>
      <c r="AO12" s="152">
        <f t="shared" si="9"/>
        <v>0</v>
      </c>
      <c r="AP12" s="152">
        <f t="shared" si="9"/>
        <v>0</v>
      </c>
      <c r="AQ12" s="152">
        <f t="shared" si="9"/>
        <v>0</v>
      </c>
      <c r="AR12" s="152">
        <f t="shared" si="9"/>
        <v>0</v>
      </c>
      <c r="AS12" s="152">
        <f t="shared" si="9"/>
        <v>0</v>
      </c>
      <c r="AT12" s="152">
        <f t="shared" si="9"/>
        <v>0</v>
      </c>
      <c r="AU12" s="152">
        <f t="shared" si="9"/>
        <v>0</v>
      </c>
      <c r="AV12" s="152">
        <f t="shared" si="9"/>
        <v>0</v>
      </c>
    </row>
    <row r="13" spans="1:48" ht="15" customHeight="1" x14ac:dyDescent="0.2">
      <c r="A13" s="165"/>
      <c r="B13" s="151"/>
      <c r="C13" s="151" t="str">
        <f>IFERROR(VLOOKUP($A13,Salaire!$C:$E,3,0),"")</f>
        <v/>
      </c>
      <c r="D13" s="163"/>
      <c r="E13" s="163"/>
      <c r="F13" s="152" t="str">
        <f t="shared" si="4"/>
        <v/>
      </c>
      <c r="G13" s="152" t="str">
        <f t="shared" si="5"/>
        <v/>
      </c>
      <c r="H13" s="166"/>
      <c r="I13" s="164"/>
      <c r="J13" s="164"/>
      <c r="K13" s="152" t="str">
        <f t="shared" si="6"/>
        <v/>
      </c>
      <c r="L13" s="152" t="str">
        <f t="shared" si="2"/>
        <v/>
      </c>
      <c r="M13" s="152">
        <f t="shared" si="7"/>
        <v>0</v>
      </c>
      <c r="N13" s="152">
        <f t="shared" si="9"/>
        <v>0</v>
      </c>
      <c r="O13" s="152">
        <f t="shared" si="9"/>
        <v>0</v>
      </c>
      <c r="P13" s="152">
        <f t="shared" si="9"/>
        <v>0</v>
      </c>
      <c r="Q13" s="152">
        <f t="shared" si="9"/>
        <v>0</v>
      </c>
      <c r="R13" s="152">
        <f t="shared" si="9"/>
        <v>0</v>
      </c>
      <c r="S13" s="152">
        <f t="shared" si="9"/>
        <v>0</v>
      </c>
      <c r="T13" s="152">
        <f t="shared" si="9"/>
        <v>0</v>
      </c>
      <c r="U13" s="152">
        <f t="shared" si="9"/>
        <v>0</v>
      </c>
      <c r="V13" s="152">
        <f t="shared" si="9"/>
        <v>0</v>
      </c>
      <c r="W13" s="152">
        <f t="shared" si="9"/>
        <v>0</v>
      </c>
      <c r="X13" s="152">
        <f t="shared" si="9"/>
        <v>0</v>
      </c>
      <c r="Y13" s="152">
        <f t="shared" si="9"/>
        <v>0</v>
      </c>
      <c r="Z13" s="152">
        <f t="shared" si="9"/>
        <v>0</v>
      </c>
      <c r="AA13" s="152">
        <f t="shared" si="9"/>
        <v>0</v>
      </c>
      <c r="AB13" s="152">
        <f t="shared" si="9"/>
        <v>0</v>
      </c>
      <c r="AC13" s="152">
        <f t="shared" si="9"/>
        <v>0</v>
      </c>
      <c r="AD13" s="152">
        <f t="shared" si="9"/>
        <v>0</v>
      </c>
      <c r="AE13" s="152">
        <f t="shared" si="9"/>
        <v>0</v>
      </c>
      <c r="AF13" s="152">
        <f t="shared" si="9"/>
        <v>0</v>
      </c>
      <c r="AG13" s="152">
        <f t="shared" si="9"/>
        <v>0</v>
      </c>
      <c r="AH13" s="152">
        <f t="shared" si="9"/>
        <v>0</v>
      </c>
      <c r="AI13" s="152">
        <f t="shared" si="9"/>
        <v>0</v>
      </c>
      <c r="AJ13" s="152">
        <f t="shared" si="9"/>
        <v>0</v>
      </c>
      <c r="AK13" s="152">
        <f t="shared" si="9"/>
        <v>0</v>
      </c>
      <c r="AL13" s="152">
        <f t="shared" si="9"/>
        <v>0</v>
      </c>
      <c r="AM13" s="152">
        <f t="shared" si="9"/>
        <v>0</v>
      </c>
      <c r="AN13" s="152">
        <f t="shared" si="9"/>
        <v>0</v>
      </c>
      <c r="AO13" s="152">
        <f t="shared" si="9"/>
        <v>0</v>
      </c>
      <c r="AP13" s="152">
        <f t="shared" si="9"/>
        <v>0</v>
      </c>
      <c r="AQ13" s="152">
        <f t="shared" si="9"/>
        <v>0</v>
      </c>
      <c r="AR13" s="152">
        <f t="shared" si="9"/>
        <v>0</v>
      </c>
      <c r="AS13" s="152">
        <f t="shared" si="9"/>
        <v>0</v>
      </c>
      <c r="AT13" s="152">
        <f t="shared" si="9"/>
        <v>0</v>
      </c>
      <c r="AU13" s="152">
        <f t="shared" si="9"/>
        <v>0</v>
      </c>
      <c r="AV13" s="152">
        <f t="shared" si="9"/>
        <v>0</v>
      </c>
    </row>
    <row r="14" spans="1:48" ht="15" customHeight="1" x14ac:dyDescent="0.2">
      <c r="A14" s="165"/>
      <c r="B14" s="151"/>
      <c r="C14" s="151" t="str">
        <f>IFERROR(VLOOKUP($A14,Salaire!$C:$E,3,0),"")</f>
        <v/>
      </c>
      <c r="D14" s="163"/>
      <c r="E14" s="163"/>
      <c r="F14" s="152" t="str">
        <f t="shared" si="4"/>
        <v/>
      </c>
      <c r="G14" s="152" t="str">
        <f t="shared" si="5"/>
        <v/>
      </c>
      <c r="H14" s="166"/>
      <c r="I14" s="164"/>
      <c r="J14" s="164"/>
      <c r="K14" s="152" t="str">
        <f t="shared" si="6"/>
        <v/>
      </c>
      <c r="L14" s="152" t="str">
        <f t="shared" si="2"/>
        <v/>
      </c>
      <c r="M14" s="152">
        <f t="shared" si="7"/>
        <v>0</v>
      </c>
      <c r="N14" s="152">
        <f t="shared" si="9"/>
        <v>0</v>
      </c>
      <c r="O14" s="152">
        <f t="shared" si="9"/>
        <v>0</v>
      </c>
      <c r="P14" s="152">
        <f t="shared" si="9"/>
        <v>0</v>
      </c>
      <c r="Q14" s="152">
        <f t="shared" si="9"/>
        <v>0</v>
      </c>
      <c r="R14" s="152">
        <f t="shared" si="9"/>
        <v>0</v>
      </c>
      <c r="S14" s="152">
        <f t="shared" si="9"/>
        <v>0</v>
      </c>
      <c r="T14" s="152">
        <f t="shared" si="9"/>
        <v>0</v>
      </c>
      <c r="U14" s="152">
        <f t="shared" si="9"/>
        <v>0</v>
      </c>
      <c r="V14" s="152">
        <f t="shared" si="9"/>
        <v>0</v>
      </c>
      <c r="W14" s="152">
        <f t="shared" ref="W14:AL45" si="10">+IF(AND(W$4&gt;=EOMONTH($I14,0),W$4&lt;=EOMONTH($J14,0)),$L14,0)</f>
        <v>0</v>
      </c>
      <c r="X14" s="152">
        <f t="shared" si="10"/>
        <v>0</v>
      </c>
      <c r="Y14" s="152">
        <f t="shared" si="10"/>
        <v>0</v>
      </c>
      <c r="Z14" s="152">
        <f t="shared" si="10"/>
        <v>0</v>
      </c>
      <c r="AA14" s="152">
        <f t="shared" si="10"/>
        <v>0</v>
      </c>
      <c r="AB14" s="152">
        <f t="shared" si="10"/>
        <v>0</v>
      </c>
      <c r="AC14" s="152">
        <f t="shared" si="10"/>
        <v>0</v>
      </c>
      <c r="AD14" s="152">
        <f t="shared" si="10"/>
        <v>0</v>
      </c>
      <c r="AE14" s="152">
        <f t="shared" si="10"/>
        <v>0</v>
      </c>
      <c r="AF14" s="152">
        <f t="shared" si="10"/>
        <v>0</v>
      </c>
      <c r="AG14" s="152">
        <f t="shared" si="10"/>
        <v>0</v>
      </c>
      <c r="AH14" s="152">
        <f t="shared" si="10"/>
        <v>0</v>
      </c>
      <c r="AI14" s="152">
        <f t="shared" si="10"/>
        <v>0</v>
      </c>
      <c r="AJ14" s="152">
        <f t="shared" si="10"/>
        <v>0</v>
      </c>
      <c r="AK14" s="152">
        <f t="shared" si="10"/>
        <v>0</v>
      </c>
      <c r="AL14" s="152">
        <f t="shared" si="10"/>
        <v>0</v>
      </c>
      <c r="AM14" s="152">
        <f t="shared" ref="AM14:AV39" si="11">+IF(AND(AM$4&gt;=EOMONTH($I14,0),AM$4&lt;=EOMONTH($J14,0)),$L14,0)</f>
        <v>0</v>
      </c>
      <c r="AN14" s="152">
        <f t="shared" si="11"/>
        <v>0</v>
      </c>
      <c r="AO14" s="152">
        <f t="shared" si="11"/>
        <v>0</v>
      </c>
      <c r="AP14" s="152">
        <f t="shared" si="11"/>
        <v>0</v>
      </c>
      <c r="AQ14" s="152">
        <f t="shared" si="11"/>
        <v>0</v>
      </c>
      <c r="AR14" s="152">
        <f t="shared" si="11"/>
        <v>0</v>
      </c>
      <c r="AS14" s="152">
        <f t="shared" si="11"/>
        <v>0</v>
      </c>
      <c r="AT14" s="152">
        <f t="shared" si="11"/>
        <v>0</v>
      </c>
      <c r="AU14" s="152">
        <f t="shared" si="11"/>
        <v>0</v>
      </c>
      <c r="AV14" s="152">
        <f t="shared" si="11"/>
        <v>0</v>
      </c>
    </row>
    <row r="15" spans="1:48" x14ac:dyDescent="0.2">
      <c r="A15" s="165"/>
      <c r="B15" s="151"/>
      <c r="C15" s="151"/>
      <c r="D15" s="163"/>
      <c r="E15" s="163"/>
      <c r="F15" s="152" t="str">
        <f t="shared" si="4"/>
        <v/>
      </c>
      <c r="G15" s="152" t="str">
        <f t="shared" si="5"/>
        <v/>
      </c>
      <c r="H15" s="166"/>
      <c r="I15" s="164"/>
      <c r="J15" s="164"/>
      <c r="K15" s="152" t="str">
        <f t="shared" si="6"/>
        <v/>
      </c>
      <c r="L15" s="152" t="str">
        <f t="shared" si="2"/>
        <v/>
      </c>
      <c r="M15" s="152">
        <f t="shared" si="7"/>
        <v>0</v>
      </c>
      <c r="N15" s="152">
        <f t="shared" si="7"/>
        <v>0</v>
      </c>
      <c r="O15" s="152">
        <f t="shared" si="7"/>
        <v>0</v>
      </c>
      <c r="P15" s="152">
        <f t="shared" si="7"/>
        <v>0</v>
      </c>
      <c r="Q15" s="152">
        <f t="shared" si="7"/>
        <v>0</v>
      </c>
      <c r="R15" s="152">
        <f t="shared" si="7"/>
        <v>0</v>
      </c>
      <c r="S15" s="152">
        <f t="shared" si="7"/>
        <v>0</v>
      </c>
      <c r="T15" s="152">
        <f t="shared" si="7"/>
        <v>0</v>
      </c>
      <c r="U15" s="152">
        <f t="shared" si="7"/>
        <v>0</v>
      </c>
      <c r="V15" s="152">
        <f t="shared" si="7"/>
        <v>0</v>
      </c>
      <c r="W15" s="152">
        <f t="shared" si="7"/>
        <v>0</v>
      </c>
      <c r="X15" s="152">
        <f t="shared" si="7"/>
        <v>0</v>
      </c>
      <c r="Y15" s="152">
        <f t="shared" si="7"/>
        <v>0</v>
      </c>
      <c r="Z15" s="152">
        <f t="shared" si="7"/>
        <v>0</v>
      </c>
      <c r="AA15" s="152">
        <f t="shared" si="7"/>
        <v>0</v>
      </c>
      <c r="AB15" s="152">
        <f t="shared" si="7"/>
        <v>0</v>
      </c>
      <c r="AC15" s="152">
        <f t="shared" si="10"/>
        <v>0</v>
      </c>
      <c r="AD15" s="152">
        <f t="shared" si="10"/>
        <v>0</v>
      </c>
      <c r="AE15" s="152">
        <f t="shared" si="10"/>
        <v>0</v>
      </c>
      <c r="AF15" s="152">
        <f t="shared" si="10"/>
        <v>0</v>
      </c>
      <c r="AG15" s="152">
        <f t="shared" si="10"/>
        <v>0</v>
      </c>
      <c r="AH15" s="152">
        <f t="shared" si="10"/>
        <v>0</v>
      </c>
      <c r="AI15" s="152">
        <f t="shared" si="10"/>
        <v>0</v>
      </c>
      <c r="AJ15" s="152">
        <f t="shared" si="10"/>
        <v>0</v>
      </c>
      <c r="AK15" s="152">
        <f t="shared" si="10"/>
        <v>0</v>
      </c>
      <c r="AL15" s="152">
        <f t="shared" si="10"/>
        <v>0</v>
      </c>
      <c r="AM15" s="152">
        <f t="shared" si="11"/>
        <v>0</v>
      </c>
      <c r="AN15" s="152">
        <f t="shared" si="11"/>
        <v>0</v>
      </c>
      <c r="AO15" s="152">
        <f t="shared" si="11"/>
        <v>0</v>
      </c>
      <c r="AP15" s="152">
        <f t="shared" si="11"/>
        <v>0</v>
      </c>
      <c r="AQ15" s="152">
        <f t="shared" si="11"/>
        <v>0</v>
      </c>
      <c r="AR15" s="152">
        <f t="shared" si="11"/>
        <v>0</v>
      </c>
      <c r="AS15" s="152">
        <f t="shared" si="11"/>
        <v>0</v>
      </c>
      <c r="AT15" s="152">
        <f t="shared" si="11"/>
        <v>0</v>
      </c>
      <c r="AU15" s="152">
        <f t="shared" si="11"/>
        <v>0</v>
      </c>
      <c r="AV15" s="152">
        <f t="shared" si="11"/>
        <v>0</v>
      </c>
    </row>
    <row r="16" spans="1:48" x14ac:dyDescent="0.2">
      <c r="A16" s="165"/>
      <c r="B16" s="151"/>
      <c r="C16" s="151"/>
      <c r="D16" s="163" t="s">
        <v>174</v>
      </c>
      <c r="E16" s="163"/>
      <c r="F16" s="152" t="str">
        <f t="shared" si="4"/>
        <v/>
      </c>
      <c r="G16" s="152" t="str">
        <f t="shared" si="5"/>
        <v/>
      </c>
      <c r="H16" s="166"/>
      <c r="I16" s="164"/>
      <c r="J16" s="164"/>
      <c r="K16" s="152" t="str">
        <f t="shared" si="6"/>
        <v/>
      </c>
      <c r="L16" s="152" t="str">
        <f t="shared" si="2"/>
        <v/>
      </c>
      <c r="M16" s="152">
        <f t="shared" si="7"/>
        <v>0</v>
      </c>
      <c r="N16" s="152">
        <f t="shared" si="7"/>
        <v>0</v>
      </c>
      <c r="O16" s="152">
        <f t="shared" si="7"/>
        <v>0</v>
      </c>
      <c r="P16" s="152">
        <f t="shared" si="7"/>
        <v>0</v>
      </c>
      <c r="Q16" s="152">
        <f t="shared" si="7"/>
        <v>0</v>
      </c>
      <c r="R16" s="152">
        <f t="shared" si="7"/>
        <v>0</v>
      </c>
      <c r="S16" s="152">
        <f t="shared" si="7"/>
        <v>0</v>
      </c>
      <c r="T16" s="152">
        <f t="shared" si="7"/>
        <v>0</v>
      </c>
      <c r="U16" s="152">
        <f t="shared" si="7"/>
        <v>0</v>
      </c>
      <c r="V16" s="152">
        <f t="shared" si="7"/>
        <v>0</v>
      </c>
      <c r="W16" s="152">
        <f t="shared" si="7"/>
        <v>0</v>
      </c>
      <c r="X16" s="152">
        <f t="shared" si="7"/>
        <v>0</v>
      </c>
      <c r="Y16" s="152">
        <f t="shared" si="7"/>
        <v>0</v>
      </c>
      <c r="Z16" s="152">
        <f t="shared" si="7"/>
        <v>0</v>
      </c>
      <c r="AA16" s="152">
        <f t="shared" si="7"/>
        <v>0</v>
      </c>
      <c r="AB16" s="152">
        <f t="shared" si="7"/>
        <v>0</v>
      </c>
      <c r="AC16" s="152">
        <f t="shared" si="10"/>
        <v>0</v>
      </c>
      <c r="AD16" s="152">
        <f t="shared" si="10"/>
        <v>0</v>
      </c>
      <c r="AE16" s="152">
        <f t="shared" si="10"/>
        <v>0</v>
      </c>
      <c r="AF16" s="152">
        <f t="shared" si="10"/>
        <v>0</v>
      </c>
      <c r="AG16" s="152">
        <f t="shared" si="10"/>
        <v>0</v>
      </c>
      <c r="AH16" s="152">
        <f t="shared" si="10"/>
        <v>0</v>
      </c>
      <c r="AI16" s="152">
        <f t="shared" si="10"/>
        <v>0</v>
      </c>
      <c r="AJ16" s="152">
        <f t="shared" si="10"/>
        <v>0</v>
      </c>
      <c r="AK16" s="152">
        <f t="shared" si="10"/>
        <v>0</v>
      </c>
      <c r="AL16" s="152">
        <f t="shared" si="10"/>
        <v>0</v>
      </c>
      <c r="AM16" s="152">
        <f t="shared" si="11"/>
        <v>0</v>
      </c>
      <c r="AN16" s="152">
        <f t="shared" si="11"/>
        <v>0</v>
      </c>
      <c r="AO16" s="152">
        <f t="shared" si="11"/>
        <v>0</v>
      </c>
      <c r="AP16" s="152">
        <f t="shared" si="11"/>
        <v>0</v>
      </c>
      <c r="AQ16" s="152">
        <f t="shared" si="11"/>
        <v>0</v>
      </c>
      <c r="AR16" s="152">
        <f t="shared" si="11"/>
        <v>0</v>
      </c>
      <c r="AS16" s="152">
        <f t="shared" si="11"/>
        <v>0</v>
      </c>
      <c r="AT16" s="152">
        <f t="shared" si="11"/>
        <v>0</v>
      </c>
      <c r="AU16" s="152">
        <f t="shared" si="11"/>
        <v>0</v>
      </c>
      <c r="AV16" s="152">
        <f t="shared" si="11"/>
        <v>0</v>
      </c>
    </row>
    <row r="17" spans="1:48" x14ac:dyDescent="0.2">
      <c r="A17" s="165"/>
      <c r="B17" s="151"/>
      <c r="C17" s="151" t="str">
        <f>IFERROR(VLOOKUP($A17,Salaire!$C:$E,3,0),"")</f>
        <v/>
      </c>
      <c r="D17" s="163"/>
      <c r="E17" s="163"/>
      <c r="F17" s="152" t="str">
        <f t="shared" si="4"/>
        <v/>
      </c>
      <c r="G17" s="152" t="str">
        <f t="shared" si="5"/>
        <v/>
      </c>
      <c r="H17" s="166"/>
      <c r="I17" s="164"/>
      <c r="J17" s="164"/>
      <c r="K17" s="152" t="str">
        <f t="shared" si="6"/>
        <v/>
      </c>
      <c r="L17" s="152" t="str">
        <f t="shared" si="2"/>
        <v/>
      </c>
      <c r="M17" s="152">
        <f t="shared" si="7"/>
        <v>0</v>
      </c>
      <c r="N17" s="152">
        <f t="shared" si="7"/>
        <v>0</v>
      </c>
      <c r="O17" s="152">
        <f t="shared" si="7"/>
        <v>0</v>
      </c>
      <c r="P17" s="152">
        <f t="shared" si="7"/>
        <v>0</v>
      </c>
      <c r="Q17" s="152">
        <f t="shared" si="7"/>
        <v>0</v>
      </c>
      <c r="R17" s="152">
        <f t="shared" si="7"/>
        <v>0</v>
      </c>
      <c r="S17" s="152">
        <f t="shared" si="7"/>
        <v>0</v>
      </c>
      <c r="T17" s="152">
        <f t="shared" si="7"/>
        <v>0</v>
      </c>
      <c r="U17" s="152">
        <f t="shared" si="7"/>
        <v>0</v>
      </c>
      <c r="V17" s="152">
        <f t="shared" si="7"/>
        <v>0</v>
      </c>
      <c r="W17" s="152">
        <f t="shared" si="7"/>
        <v>0</v>
      </c>
      <c r="X17" s="152">
        <f t="shared" si="7"/>
        <v>0</v>
      </c>
      <c r="Y17" s="152">
        <f t="shared" si="7"/>
        <v>0</v>
      </c>
      <c r="Z17" s="152">
        <f t="shared" si="7"/>
        <v>0</v>
      </c>
      <c r="AA17" s="152">
        <f t="shared" si="7"/>
        <v>0</v>
      </c>
      <c r="AB17" s="152">
        <f t="shared" si="7"/>
        <v>0</v>
      </c>
      <c r="AC17" s="152">
        <f t="shared" si="10"/>
        <v>0</v>
      </c>
      <c r="AD17" s="152">
        <f t="shared" si="10"/>
        <v>0</v>
      </c>
      <c r="AE17" s="152">
        <f t="shared" si="10"/>
        <v>0</v>
      </c>
      <c r="AF17" s="152">
        <f t="shared" si="10"/>
        <v>0</v>
      </c>
      <c r="AG17" s="152">
        <f t="shared" si="10"/>
        <v>0</v>
      </c>
      <c r="AH17" s="152">
        <f t="shared" si="10"/>
        <v>0</v>
      </c>
      <c r="AI17" s="152">
        <f t="shared" si="10"/>
        <v>0</v>
      </c>
      <c r="AJ17" s="152">
        <f t="shared" si="10"/>
        <v>0</v>
      </c>
      <c r="AK17" s="152">
        <f t="shared" si="10"/>
        <v>0</v>
      </c>
      <c r="AL17" s="152">
        <f t="shared" si="10"/>
        <v>0</v>
      </c>
      <c r="AM17" s="152">
        <f t="shared" si="11"/>
        <v>0</v>
      </c>
      <c r="AN17" s="152">
        <f t="shared" si="11"/>
        <v>0</v>
      </c>
      <c r="AO17" s="152">
        <f t="shared" si="11"/>
        <v>0</v>
      </c>
      <c r="AP17" s="152">
        <f t="shared" si="11"/>
        <v>0</v>
      </c>
      <c r="AQ17" s="152">
        <f t="shared" si="11"/>
        <v>0</v>
      </c>
      <c r="AR17" s="152">
        <f t="shared" si="11"/>
        <v>0</v>
      </c>
      <c r="AS17" s="152">
        <f t="shared" si="11"/>
        <v>0</v>
      </c>
      <c r="AT17" s="152">
        <f t="shared" si="11"/>
        <v>0</v>
      </c>
      <c r="AU17" s="152">
        <f t="shared" si="11"/>
        <v>0</v>
      </c>
      <c r="AV17" s="152">
        <f t="shared" si="11"/>
        <v>0</v>
      </c>
    </row>
    <row r="18" spans="1:48" x14ac:dyDescent="0.2">
      <c r="A18" s="165"/>
      <c r="B18" s="151" t="s">
        <v>51</v>
      </c>
      <c r="C18" s="151" t="str">
        <f>IFERROR(VLOOKUP($A18,Salaire!$C:$E,3,0),"")</f>
        <v/>
      </c>
      <c r="D18" s="163"/>
      <c r="E18" s="163"/>
      <c r="F18" s="152" t="str">
        <f t="shared" si="4"/>
        <v/>
      </c>
      <c r="G18" s="152" t="str">
        <f t="shared" si="5"/>
        <v/>
      </c>
      <c r="H18" s="166"/>
      <c r="I18" s="164"/>
      <c r="J18" s="164"/>
      <c r="K18" s="152" t="str">
        <f t="shared" si="6"/>
        <v/>
      </c>
      <c r="L18" s="152" t="str">
        <f t="shared" si="2"/>
        <v/>
      </c>
      <c r="M18" s="152">
        <f t="shared" si="7"/>
        <v>0</v>
      </c>
      <c r="N18" s="152">
        <f t="shared" si="7"/>
        <v>0</v>
      </c>
      <c r="O18" s="152">
        <f t="shared" si="7"/>
        <v>0</v>
      </c>
      <c r="P18" s="152">
        <f t="shared" si="7"/>
        <v>0</v>
      </c>
      <c r="Q18" s="152">
        <f t="shared" si="7"/>
        <v>0</v>
      </c>
      <c r="R18" s="152">
        <f t="shared" si="7"/>
        <v>0</v>
      </c>
      <c r="S18" s="152">
        <f t="shared" si="7"/>
        <v>0</v>
      </c>
      <c r="T18" s="152">
        <f t="shared" si="7"/>
        <v>0</v>
      </c>
      <c r="U18" s="152">
        <f t="shared" si="7"/>
        <v>0</v>
      </c>
      <c r="V18" s="152">
        <f t="shared" si="7"/>
        <v>0</v>
      </c>
      <c r="W18" s="152">
        <f t="shared" si="7"/>
        <v>0</v>
      </c>
      <c r="X18" s="152">
        <f t="shared" si="7"/>
        <v>0</v>
      </c>
      <c r="Y18" s="152">
        <f t="shared" si="7"/>
        <v>0</v>
      </c>
      <c r="Z18" s="152">
        <f t="shared" si="7"/>
        <v>0</v>
      </c>
      <c r="AA18" s="152">
        <f t="shared" si="7"/>
        <v>0</v>
      </c>
      <c r="AB18" s="152">
        <f t="shared" si="7"/>
        <v>0</v>
      </c>
      <c r="AC18" s="152">
        <f t="shared" si="10"/>
        <v>0</v>
      </c>
      <c r="AD18" s="152">
        <f t="shared" si="10"/>
        <v>0</v>
      </c>
      <c r="AE18" s="152">
        <f t="shared" si="10"/>
        <v>0</v>
      </c>
      <c r="AF18" s="152">
        <f t="shared" si="10"/>
        <v>0</v>
      </c>
      <c r="AG18" s="152">
        <f t="shared" si="10"/>
        <v>0</v>
      </c>
      <c r="AH18" s="152">
        <f t="shared" si="10"/>
        <v>0</v>
      </c>
      <c r="AI18" s="152">
        <f t="shared" si="10"/>
        <v>0</v>
      </c>
      <c r="AJ18" s="152">
        <f t="shared" si="10"/>
        <v>0</v>
      </c>
      <c r="AK18" s="152">
        <f t="shared" si="10"/>
        <v>0</v>
      </c>
      <c r="AL18" s="152">
        <f t="shared" si="10"/>
        <v>0</v>
      </c>
      <c r="AM18" s="152">
        <f t="shared" si="11"/>
        <v>0</v>
      </c>
      <c r="AN18" s="152">
        <f t="shared" si="11"/>
        <v>0</v>
      </c>
      <c r="AO18" s="152">
        <f t="shared" si="11"/>
        <v>0</v>
      </c>
      <c r="AP18" s="152">
        <f t="shared" si="11"/>
        <v>0</v>
      </c>
      <c r="AQ18" s="152">
        <f t="shared" si="11"/>
        <v>0</v>
      </c>
      <c r="AR18" s="152">
        <f t="shared" si="11"/>
        <v>0</v>
      </c>
      <c r="AS18" s="152">
        <f t="shared" si="11"/>
        <v>0</v>
      </c>
      <c r="AT18" s="152">
        <f t="shared" si="11"/>
        <v>0</v>
      </c>
      <c r="AU18" s="152">
        <f t="shared" si="11"/>
        <v>0</v>
      </c>
      <c r="AV18" s="152">
        <f t="shared" si="11"/>
        <v>0</v>
      </c>
    </row>
    <row r="19" spans="1:48" x14ac:dyDescent="0.2">
      <c r="A19" s="165"/>
      <c r="B19" s="151" t="s">
        <v>51</v>
      </c>
      <c r="C19" s="151" t="str">
        <f>IFERROR(VLOOKUP($A19,Salaire!$C:$E,3,0),"")</f>
        <v/>
      </c>
      <c r="D19" s="163"/>
      <c r="E19" s="163"/>
      <c r="F19" s="152" t="str">
        <f t="shared" si="4"/>
        <v/>
      </c>
      <c r="G19" s="152" t="str">
        <f t="shared" si="5"/>
        <v/>
      </c>
      <c r="H19" s="166"/>
      <c r="I19" s="164"/>
      <c r="J19" s="164"/>
      <c r="K19" s="152" t="str">
        <f t="shared" si="6"/>
        <v/>
      </c>
      <c r="L19" s="152" t="str">
        <f t="shared" si="2"/>
        <v/>
      </c>
      <c r="M19" s="152">
        <f t="shared" si="7"/>
        <v>0</v>
      </c>
      <c r="N19" s="152">
        <f t="shared" si="7"/>
        <v>0</v>
      </c>
      <c r="O19" s="152">
        <f t="shared" si="7"/>
        <v>0</v>
      </c>
      <c r="P19" s="152">
        <f t="shared" si="7"/>
        <v>0</v>
      </c>
      <c r="Q19" s="152">
        <f t="shared" si="7"/>
        <v>0</v>
      </c>
      <c r="R19" s="152">
        <f t="shared" si="7"/>
        <v>0</v>
      </c>
      <c r="S19" s="152">
        <f t="shared" si="7"/>
        <v>0</v>
      </c>
      <c r="T19" s="152">
        <f t="shared" si="7"/>
        <v>0</v>
      </c>
      <c r="U19" s="152">
        <f t="shared" si="7"/>
        <v>0</v>
      </c>
      <c r="V19" s="152">
        <f t="shared" si="7"/>
        <v>0</v>
      </c>
      <c r="W19" s="152">
        <f t="shared" si="7"/>
        <v>0</v>
      </c>
      <c r="X19" s="152">
        <f t="shared" si="7"/>
        <v>0</v>
      </c>
      <c r="Y19" s="152">
        <f t="shared" si="7"/>
        <v>0</v>
      </c>
      <c r="Z19" s="152">
        <f t="shared" si="7"/>
        <v>0</v>
      </c>
      <c r="AA19" s="152">
        <f t="shared" si="7"/>
        <v>0</v>
      </c>
      <c r="AB19" s="152">
        <f t="shared" si="7"/>
        <v>0</v>
      </c>
      <c r="AC19" s="152">
        <f t="shared" si="10"/>
        <v>0</v>
      </c>
      <c r="AD19" s="152">
        <f t="shared" si="10"/>
        <v>0</v>
      </c>
      <c r="AE19" s="152">
        <f t="shared" si="10"/>
        <v>0</v>
      </c>
      <c r="AF19" s="152">
        <f t="shared" si="10"/>
        <v>0</v>
      </c>
      <c r="AG19" s="152">
        <f t="shared" si="10"/>
        <v>0</v>
      </c>
      <c r="AH19" s="152">
        <f t="shared" si="10"/>
        <v>0</v>
      </c>
      <c r="AI19" s="152">
        <f t="shared" si="10"/>
        <v>0</v>
      </c>
      <c r="AJ19" s="152">
        <f t="shared" si="10"/>
        <v>0</v>
      </c>
      <c r="AK19" s="152">
        <f t="shared" si="10"/>
        <v>0</v>
      </c>
      <c r="AL19" s="152">
        <f t="shared" si="10"/>
        <v>0</v>
      </c>
      <c r="AM19" s="152">
        <f t="shared" si="11"/>
        <v>0</v>
      </c>
      <c r="AN19" s="152">
        <f t="shared" si="11"/>
        <v>0</v>
      </c>
      <c r="AO19" s="152">
        <f t="shared" si="11"/>
        <v>0</v>
      </c>
      <c r="AP19" s="152">
        <f t="shared" si="11"/>
        <v>0</v>
      </c>
      <c r="AQ19" s="152">
        <f t="shared" si="11"/>
        <v>0</v>
      </c>
      <c r="AR19" s="152">
        <f t="shared" si="11"/>
        <v>0</v>
      </c>
      <c r="AS19" s="152">
        <f t="shared" si="11"/>
        <v>0</v>
      </c>
      <c r="AT19" s="152">
        <f t="shared" si="11"/>
        <v>0</v>
      </c>
      <c r="AU19" s="152">
        <f t="shared" si="11"/>
        <v>0</v>
      </c>
      <c r="AV19" s="152">
        <f t="shared" si="11"/>
        <v>0</v>
      </c>
    </row>
    <row r="20" spans="1:48" x14ac:dyDescent="0.2">
      <c r="A20" s="165"/>
      <c r="B20" s="151" t="s">
        <v>51</v>
      </c>
      <c r="C20" s="151" t="str">
        <f>IFERROR(VLOOKUP($A20,Salaire!$C:$E,3,0),"")</f>
        <v/>
      </c>
      <c r="D20" s="163"/>
      <c r="E20" s="163"/>
      <c r="F20" s="152" t="str">
        <f t="shared" si="4"/>
        <v/>
      </c>
      <c r="G20" s="152" t="str">
        <f t="shared" si="5"/>
        <v/>
      </c>
      <c r="H20" s="166"/>
      <c r="I20" s="164"/>
      <c r="J20" s="164"/>
      <c r="K20" s="152" t="str">
        <f t="shared" si="6"/>
        <v/>
      </c>
      <c r="L20" s="152" t="str">
        <f t="shared" si="2"/>
        <v/>
      </c>
      <c r="M20" s="152">
        <f t="shared" si="7"/>
        <v>0</v>
      </c>
      <c r="N20" s="152">
        <f t="shared" si="7"/>
        <v>0</v>
      </c>
      <c r="O20" s="152">
        <f t="shared" si="7"/>
        <v>0</v>
      </c>
      <c r="P20" s="152">
        <f t="shared" si="7"/>
        <v>0</v>
      </c>
      <c r="Q20" s="152">
        <f t="shared" si="7"/>
        <v>0</v>
      </c>
      <c r="R20" s="152">
        <f t="shared" si="7"/>
        <v>0</v>
      </c>
      <c r="S20" s="152">
        <f t="shared" si="7"/>
        <v>0</v>
      </c>
      <c r="T20" s="152">
        <f t="shared" si="7"/>
        <v>0</v>
      </c>
      <c r="U20" s="152">
        <f t="shared" si="7"/>
        <v>0</v>
      </c>
      <c r="V20" s="152">
        <f t="shared" si="7"/>
        <v>0</v>
      </c>
      <c r="W20" s="152">
        <f t="shared" si="7"/>
        <v>0</v>
      </c>
      <c r="X20" s="152">
        <f t="shared" si="7"/>
        <v>0</v>
      </c>
      <c r="Y20" s="152">
        <f t="shared" si="7"/>
        <v>0</v>
      </c>
      <c r="Z20" s="152">
        <f t="shared" si="7"/>
        <v>0</v>
      </c>
      <c r="AA20" s="152">
        <f t="shared" si="7"/>
        <v>0</v>
      </c>
      <c r="AB20" s="152">
        <f t="shared" si="7"/>
        <v>0</v>
      </c>
      <c r="AC20" s="152">
        <f t="shared" si="10"/>
        <v>0</v>
      </c>
      <c r="AD20" s="152">
        <f t="shared" si="10"/>
        <v>0</v>
      </c>
      <c r="AE20" s="152">
        <f t="shared" si="10"/>
        <v>0</v>
      </c>
      <c r="AF20" s="152">
        <f t="shared" si="10"/>
        <v>0</v>
      </c>
      <c r="AG20" s="152">
        <f t="shared" si="10"/>
        <v>0</v>
      </c>
      <c r="AH20" s="152">
        <f t="shared" si="10"/>
        <v>0</v>
      </c>
      <c r="AI20" s="152">
        <f t="shared" si="10"/>
        <v>0</v>
      </c>
      <c r="AJ20" s="152">
        <f t="shared" si="10"/>
        <v>0</v>
      </c>
      <c r="AK20" s="152">
        <f t="shared" si="10"/>
        <v>0</v>
      </c>
      <c r="AL20" s="152">
        <f t="shared" si="10"/>
        <v>0</v>
      </c>
      <c r="AM20" s="152">
        <f t="shared" si="11"/>
        <v>0</v>
      </c>
      <c r="AN20" s="152">
        <f t="shared" si="11"/>
        <v>0</v>
      </c>
      <c r="AO20" s="152">
        <f t="shared" si="11"/>
        <v>0</v>
      </c>
      <c r="AP20" s="152">
        <f t="shared" si="11"/>
        <v>0</v>
      </c>
      <c r="AQ20" s="152">
        <f t="shared" si="11"/>
        <v>0</v>
      </c>
      <c r="AR20" s="152">
        <f t="shared" si="11"/>
        <v>0</v>
      </c>
      <c r="AS20" s="152">
        <f t="shared" si="11"/>
        <v>0</v>
      </c>
      <c r="AT20" s="152">
        <f t="shared" si="11"/>
        <v>0</v>
      </c>
      <c r="AU20" s="152">
        <f t="shared" si="11"/>
        <v>0</v>
      </c>
      <c r="AV20" s="152">
        <f t="shared" si="11"/>
        <v>0</v>
      </c>
    </row>
    <row r="21" spans="1:48" x14ac:dyDescent="0.2">
      <c r="A21" s="165"/>
      <c r="B21" s="151" t="s">
        <v>51</v>
      </c>
      <c r="C21" s="151" t="str">
        <f>IFERROR(VLOOKUP($A21,Salaire!$C:$E,3,0),"")</f>
        <v/>
      </c>
      <c r="D21" s="163"/>
      <c r="E21" s="163"/>
      <c r="F21" s="152" t="str">
        <f t="shared" si="4"/>
        <v/>
      </c>
      <c r="G21" s="152" t="str">
        <f t="shared" si="5"/>
        <v/>
      </c>
      <c r="H21" s="166"/>
      <c r="I21" s="165"/>
      <c r="J21" s="165"/>
      <c r="K21" s="152" t="str">
        <f t="shared" si="6"/>
        <v/>
      </c>
      <c r="L21" s="152" t="str">
        <f t="shared" si="2"/>
        <v/>
      </c>
      <c r="M21" s="152">
        <f t="shared" si="7"/>
        <v>0</v>
      </c>
      <c r="N21" s="152">
        <f t="shared" si="7"/>
        <v>0</v>
      </c>
      <c r="O21" s="152">
        <f t="shared" si="7"/>
        <v>0</v>
      </c>
      <c r="P21" s="152">
        <f t="shared" si="7"/>
        <v>0</v>
      </c>
      <c r="Q21" s="152">
        <f t="shared" si="7"/>
        <v>0</v>
      </c>
      <c r="R21" s="152">
        <f t="shared" si="7"/>
        <v>0</v>
      </c>
      <c r="S21" s="152">
        <f t="shared" si="7"/>
        <v>0</v>
      </c>
      <c r="T21" s="152">
        <f t="shared" si="7"/>
        <v>0</v>
      </c>
      <c r="U21" s="152">
        <f t="shared" si="7"/>
        <v>0</v>
      </c>
      <c r="V21" s="152">
        <f t="shared" si="7"/>
        <v>0</v>
      </c>
      <c r="W21" s="152">
        <f t="shared" si="7"/>
        <v>0</v>
      </c>
      <c r="X21" s="152">
        <f t="shared" si="7"/>
        <v>0</v>
      </c>
      <c r="Y21" s="152">
        <f t="shared" si="7"/>
        <v>0</v>
      </c>
      <c r="Z21" s="152">
        <f t="shared" si="7"/>
        <v>0</v>
      </c>
      <c r="AA21" s="152">
        <f t="shared" si="7"/>
        <v>0</v>
      </c>
      <c r="AB21" s="152">
        <f t="shared" si="7"/>
        <v>0</v>
      </c>
      <c r="AC21" s="152">
        <f t="shared" si="10"/>
        <v>0</v>
      </c>
      <c r="AD21" s="152">
        <f t="shared" si="10"/>
        <v>0</v>
      </c>
      <c r="AE21" s="152">
        <f t="shared" si="10"/>
        <v>0</v>
      </c>
      <c r="AF21" s="152">
        <f t="shared" si="10"/>
        <v>0</v>
      </c>
      <c r="AG21" s="152">
        <f t="shared" si="10"/>
        <v>0</v>
      </c>
      <c r="AH21" s="152">
        <f t="shared" si="10"/>
        <v>0</v>
      </c>
      <c r="AI21" s="152">
        <f t="shared" si="10"/>
        <v>0</v>
      </c>
      <c r="AJ21" s="152">
        <f t="shared" si="10"/>
        <v>0</v>
      </c>
      <c r="AK21" s="152">
        <f t="shared" si="10"/>
        <v>0</v>
      </c>
      <c r="AL21" s="152">
        <f t="shared" si="10"/>
        <v>0</v>
      </c>
      <c r="AM21" s="152">
        <f t="shared" si="11"/>
        <v>0</v>
      </c>
      <c r="AN21" s="152">
        <f t="shared" si="11"/>
        <v>0</v>
      </c>
      <c r="AO21" s="152">
        <f t="shared" si="11"/>
        <v>0</v>
      </c>
      <c r="AP21" s="152">
        <f t="shared" si="11"/>
        <v>0</v>
      </c>
      <c r="AQ21" s="152">
        <f t="shared" si="11"/>
        <v>0</v>
      </c>
      <c r="AR21" s="152">
        <f t="shared" si="11"/>
        <v>0</v>
      </c>
      <c r="AS21" s="152">
        <f t="shared" si="11"/>
        <v>0</v>
      </c>
      <c r="AT21" s="152">
        <f t="shared" si="11"/>
        <v>0</v>
      </c>
      <c r="AU21" s="152">
        <f t="shared" si="11"/>
        <v>0</v>
      </c>
      <c r="AV21" s="152">
        <f t="shared" si="11"/>
        <v>0</v>
      </c>
    </row>
    <row r="22" spans="1:48" x14ac:dyDescent="0.2">
      <c r="A22" s="165"/>
      <c r="B22" s="151" t="str">
        <f>IFERROR(VLOOKUP($A22,Salaire!$C:$E,2,0),"")</f>
        <v/>
      </c>
      <c r="C22" s="151" t="str">
        <f>IFERROR(VLOOKUP($A22,Salaire!$C:$E,3,0),"")</f>
        <v/>
      </c>
      <c r="D22" s="163"/>
      <c r="E22" s="163"/>
      <c r="F22" s="152" t="str">
        <f t="shared" si="4"/>
        <v/>
      </c>
      <c r="G22" s="152" t="str">
        <f t="shared" si="5"/>
        <v/>
      </c>
      <c r="H22" s="166"/>
      <c r="I22" s="165"/>
      <c r="J22" s="165"/>
      <c r="K22" s="152" t="str">
        <f t="shared" si="6"/>
        <v/>
      </c>
      <c r="L22" s="152" t="str">
        <f t="shared" si="2"/>
        <v/>
      </c>
      <c r="M22" s="152">
        <f t="shared" si="7"/>
        <v>0</v>
      </c>
      <c r="N22" s="152">
        <f t="shared" si="7"/>
        <v>0</v>
      </c>
      <c r="O22" s="152">
        <f t="shared" si="7"/>
        <v>0</v>
      </c>
      <c r="P22" s="152">
        <f t="shared" si="7"/>
        <v>0</v>
      </c>
      <c r="Q22" s="152">
        <f t="shared" si="7"/>
        <v>0</v>
      </c>
      <c r="R22" s="152">
        <f t="shared" si="7"/>
        <v>0</v>
      </c>
      <c r="S22" s="152">
        <f t="shared" si="7"/>
        <v>0</v>
      </c>
      <c r="T22" s="152">
        <f t="shared" si="7"/>
        <v>0</v>
      </c>
      <c r="U22" s="152">
        <f t="shared" si="7"/>
        <v>0</v>
      </c>
      <c r="V22" s="152">
        <f t="shared" si="7"/>
        <v>0</v>
      </c>
      <c r="W22" s="152">
        <f t="shared" si="7"/>
        <v>0</v>
      </c>
      <c r="X22" s="152">
        <f t="shared" si="7"/>
        <v>0</v>
      </c>
      <c r="Y22" s="152">
        <f t="shared" si="7"/>
        <v>0</v>
      </c>
      <c r="Z22" s="152">
        <f t="shared" si="7"/>
        <v>0</v>
      </c>
      <c r="AA22" s="152">
        <f t="shared" si="7"/>
        <v>0</v>
      </c>
      <c r="AB22" s="152">
        <f t="shared" si="7"/>
        <v>0</v>
      </c>
      <c r="AC22" s="152">
        <f t="shared" si="10"/>
        <v>0</v>
      </c>
      <c r="AD22" s="152">
        <f t="shared" si="10"/>
        <v>0</v>
      </c>
      <c r="AE22" s="152">
        <f t="shared" si="10"/>
        <v>0</v>
      </c>
      <c r="AF22" s="152">
        <f t="shared" si="10"/>
        <v>0</v>
      </c>
      <c r="AG22" s="152">
        <f t="shared" si="10"/>
        <v>0</v>
      </c>
      <c r="AH22" s="152">
        <f t="shared" si="10"/>
        <v>0</v>
      </c>
      <c r="AI22" s="152">
        <f t="shared" si="10"/>
        <v>0</v>
      </c>
      <c r="AJ22" s="152">
        <f t="shared" si="10"/>
        <v>0</v>
      </c>
      <c r="AK22" s="152">
        <f t="shared" si="10"/>
        <v>0</v>
      </c>
      <c r="AL22" s="152">
        <f t="shared" si="10"/>
        <v>0</v>
      </c>
      <c r="AM22" s="152">
        <f t="shared" si="11"/>
        <v>0</v>
      </c>
      <c r="AN22" s="152">
        <f t="shared" si="11"/>
        <v>0</v>
      </c>
      <c r="AO22" s="152">
        <f t="shared" si="11"/>
        <v>0</v>
      </c>
      <c r="AP22" s="152">
        <f t="shared" si="11"/>
        <v>0</v>
      </c>
      <c r="AQ22" s="152">
        <f t="shared" si="11"/>
        <v>0</v>
      </c>
      <c r="AR22" s="152">
        <f t="shared" si="11"/>
        <v>0</v>
      </c>
      <c r="AS22" s="152">
        <f t="shared" si="11"/>
        <v>0</v>
      </c>
      <c r="AT22" s="152">
        <f t="shared" si="11"/>
        <v>0</v>
      </c>
      <c r="AU22" s="152">
        <f t="shared" si="11"/>
        <v>0</v>
      </c>
      <c r="AV22" s="152">
        <f t="shared" si="11"/>
        <v>0</v>
      </c>
    </row>
    <row r="23" spans="1:48" x14ac:dyDescent="0.2">
      <c r="A23" s="165"/>
      <c r="B23" s="151" t="str">
        <f>IFERROR(VLOOKUP($A23,Salaire!$C:$E,2,0),"")</f>
        <v/>
      </c>
      <c r="C23" s="151" t="str">
        <f>IFERROR(VLOOKUP($A23,Salaire!$C:$E,3,0),"")</f>
        <v/>
      </c>
      <c r="D23" s="163"/>
      <c r="E23" s="163"/>
      <c r="F23" s="152" t="str">
        <f t="shared" si="4"/>
        <v/>
      </c>
      <c r="G23" s="152" t="str">
        <f t="shared" si="5"/>
        <v/>
      </c>
      <c r="H23" s="166"/>
      <c r="I23" s="165"/>
      <c r="J23" s="165"/>
      <c r="K23" s="152" t="str">
        <f t="shared" si="6"/>
        <v/>
      </c>
      <c r="L23" s="152" t="str">
        <f t="shared" si="2"/>
        <v/>
      </c>
      <c r="M23" s="152">
        <f t="shared" si="7"/>
        <v>0</v>
      </c>
      <c r="N23" s="152">
        <f t="shared" si="7"/>
        <v>0</v>
      </c>
      <c r="O23" s="152">
        <f t="shared" si="7"/>
        <v>0</v>
      </c>
      <c r="P23" s="152">
        <f t="shared" si="7"/>
        <v>0</v>
      </c>
      <c r="Q23" s="152">
        <f t="shared" si="7"/>
        <v>0</v>
      </c>
      <c r="R23" s="152">
        <f t="shared" si="7"/>
        <v>0</v>
      </c>
      <c r="S23" s="152">
        <f t="shared" si="7"/>
        <v>0</v>
      </c>
      <c r="T23" s="152">
        <f t="shared" si="7"/>
        <v>0</v>
      </c>
      <c r="U23" s="152">
        <f t="shared" si="7"/>
        <v>0</v>
      </c>
      <c r="V23" s="152">
        <f t="shared" si="7"/>
        <v>0</v>
      </c>
      <c r="W23" s="152">
        <f t="shared" si="7"/>
        <v>0</v>
      </c>
      <c r="X23" s="152">
        <f t="shared" si="7"/>
        <v>0</v>
      </c>
      <c r="Y23" s="152">
        <f t="shared" si="7"/>
        <v>0</v>
      </c>
      <c r="Z23" s="152">
        <f t="shared" si="7"/>
        <v>0</v>
      </c>
      <c r="AA23" s="152">
        <f t="shared" si="7"/>
        <v>0</v>
      </c>
      <c r="AB23" s="152">
        <f t="shared" si="7"/>
        <v>0</v>
      </c>
      <c r="AC23" s="152">
        <f t="shared" si="10"/>
        <v>0</v>
      </c>
      <c r="AD23" s="152">
        <f t="shared" si="10"/>
        <v>0</v>
      </c>
      <c r="AE23" s="152">
        <f t="shared" si="10"/>
        <v>0</v>
      </c>
      <c r="AF23" s="152">
        <f t="shared" si="10"/>
        <v>0</v>
      </c>
      <c r="AG23" s="152">
        <f t="shared" si="10"/>
        <v>0</v>
      </c>
      <c r="AH23" s="152">
        <f t="shared" si="10"/>
        <v>0</v>
      </c>
      <c r="AI23" s="152">
        <f t="shared" si="10"/>
        <v>0</v>
      </c>
      <c r="AJ23" s="152">
        <f t="shared" si="10"/>
        <v>0</v>
      </c>
      <c r="AK23" s="152">
        <f t="shared" si="10"/>
        <v>0</v>
      </c>
      <c r="AL23" s="152">
        <f t="shared" si="10"/>
        <v>0</v>
      </c>
      <c r="AM23" s="152">
        <f t="shared" si="11"/>
        <v>0</v>
      </c>
      <c r="AN23" s="152">
        <f t="shared" si="11"/>
        <v>0</v>
      </c>
      <c r="AO23" s="152">
        <f t="shared" si="11"/>
        <v>0</v>
      </c>
      <c r="AP23" s="152">
        <f t="shared" si="11"/>
        <v>0</v>
      </c>
      <c r="AQ23" s="152">
        <f t="shared" si="11"/>
        <v>0</v>
      </c>
      <c r="AR23" s="152">
        <f t="shared" si="11"/>
        <v>0</v>
      </c>
      <c r="AS23" s="152">
        <f t="shared" si="11"/>
        <v>0</v>
      </c>
      <c r="AT23" s="152">
        <f t="shared" si="11"/>
        <v>0</v>
      </c>
      <c r="AU23" s="152">
        <f t="shared" si="11"/>
        <v>0</v>
      </c>
      <c r="AV23" s="152">
        <f t="shared" si="11"/>
        <v>0</v>
      </c>
    </row>
    <row r="24" spans="1:48" x14ac:dyDescent="0.2">
      <c r="A24" s="165"/>
      <c r="B24" s="151" t="str">
        <f>IFERROR(VLOOKUP($A24,Salaire!$C:$E,2,0),"")</f>
        <v/>
      </c>
      <c r="C24" s="151" t="str">
        <f>IFERROR(VLOOKUP($A24,Salaire!$C:$E,3,0),"")</f>
        <v/>
      </c>
      <c r="D24" s="163"/>
      <c r="E24" s="163"/>
      <c r="F24" s="152" t="str">
        <f t="shared" si="4"/>
        <v/>
      </c>
      <c r="G24" s="152" t="str">
        <f t="shared" si="5"/>
        <v/>
      </c>
      <c r="H24" s="166"/>
      <c r="I24" s="165"/>
      <c r="J24" s="165"/>
      <c r="K24" s="152" t="str">
        <f t="shared" si="6"/>
        <v/>
      </c>
      <c r="L24" s="152" t="str">
        <f t="shared" si="2"/>
        <v/>
      </c>
      <c r="M24" s="152">
        <f t="shared" si="7"/>
        <v>0</v>
      </c>
      <c r="N24" s="152">
        <f t="shared" si="7"/>
        <v>0</v>
      </c>
      <c r="O24" s="152">
        <f t="shared" si="7"/>
        <v>0</v>
      </c>
      <c r="P24" s="152">
        <f t="shared" si="7"/>
        <v>0</v>
      </c>
      <c r="Q24" s="152">
        <f t="shared" si="7"/>
        <v>0</v>
      </c>
      <c r="R24" s="152">
        <f t="shared" si="7"/>
        <v>0</v>
      </c>
      <c r="S24" s="152">
        <f t="shared" si="7"/>
        <v>0</v>
      </c>
      <c r="T24" s="152">
        <f t="shared" si="7"/>
        <v>0</v>
      </c>
      <c r="U24" s="152">
        <f t="shared" si="7"/>
        <v>0</v>
      </c>
      <c r="V24" s="152">
        <f t="shared" si="7"/>
        <v>0</v>
      </c>
      <c r="W24" s="152">
        <f t="shared" si="7"/>
        <v>0</v>
      </c>
      <c r="X24" s="152">
        <f t="shared" si="7"/>
        <v>0</v>
      </c>
      <c r="Y24" s="152">
        <f t="shared" si="7"/>
        <v>0</v>
      </c>
      <c r="Z24" s="152">
        <f t="shared" si="7"/>
        <v>0</v>
      </c>
      <c r="AA24" s="152">
        <f t="shared" si="7"/>
        <v>0</v>
      </c>
      <c r="AB24" s="152">
        <f t="shared" si="7"/>
        <v>0</v>
      </c>
      <c r="AC24" s="152">
        <f t="shared" si="10"/>
        <v>0</v>
      </c>
      <c r="AD24" s="152">
        <f t="shared" si="10"/>
        <v>0</v>
      </c>
      <c r="AE24" s="152">
        <f t="shared" si="10"/>
        <v>0</v>
      </c>
      <c r="AF24" s="152">
        <f t="shared" si="10"/>
        <v>0</v>
      </c>
      <c r="AG24" s="152">
        <f t="shared" si="10"/>
        <v>0</v>
      </c>
      <c r="AH24" s="152">
        <f t="shared" si="10"/>
        <v>0</v>
      </c>
      <c r="AI24" s="152">
        <f t="shared" si="10"/>
        <v>0</v>
      </c>
      <c r="AJ24" s="152">
        <f t="shared" si="10"/>
        <v>0</v>
      </c>
      <c r="AK24" s="152">
        <f t="shared" si="10"/>
        <v>0</v>
      </c>
      <c r="AL24" s="152">
        <f t="shared" si="10"/>
        <v>0</v>
      </c>
      <c r="AM24" s="152">
        <f t="shared" si="11"/>
        <v>0</v>
      </c>
      <c r="AN24" s="152">
        <f t="shared" si="11"/>
        <v>0</v>
      </c>
      <c r="AO24" s="152">
        <f t="shared" si="11"/>
        <v>0</v>
      </c>
      <c r="AP24" s="152">
        <f t="shared" si="11"/>
        <v>0</v>
      </c>
      <c r="AQ24" s="152">
        <f t="shared" si="11"/>
        <v>0</v>
      </c>
      <c r="AR24" s="152">
        <f t="shared" si="11"/>
        <v>0</v>
      </c>
      <c r="AS24" s="152">
        <f t="shared" si="11"/>
        <v>0</v>
      </c>
      <c r="AT24" s="152">
        <f t="shared" si="11"/>
        <v>0</v>
      </c>
      <c r="AU24" s="152">
        <f t="shared" si="11"/>
        <v>0</v>
      </c>
      <c r="AV24" s="152">
        <f t="shared" si="11"/>
        <v>0</v>
      </c>
    </row>
    <row r="25" spans="1:48" x14ac:dyDescent="0.2">
      <c r="A25" s="165"/>
      <c r="B25" s="151" t="str">
        <f>IFERROR(VLOOKUP($A25,Salaire!$C:$E,2,0),"")</f>
        <v/>
      </c>
      <c r="C25" s="151" t="str">
        <f>IFERROR(VLOOKUP($A25,Salaire!$C:$E,3,0),"")</f>
        <v/>
      </c>
      <c r="D25" s="163"/>
      <c r="E25" s="163"/>
      <c r="F25" s="152" t="str">
        <f t="shared" si="4"/>
        <v/>
      </c>
      <c r="G25" s="152" t="str">
        <f t="shared" si="5"/>
        <v/>
      </c>
      <c r="H25" s="166"/>
      <c r="I25" s="165"/>
      <c r="J25" s="165"/>
      <c r="K25" s="152" t="str">
        <f t="shared" si="6"/>
        <v/>
      </c>
      <c r="L25" s="152" t="str">
        <f t="shared" si="2"/>
        <v/>
      </c>
      <c r="M25" s="152">
        <f t="shared" si="7"/>
        <v>0</v>
      </c>
      <c r="N25" s="152">
        <f t="shared" si="7"/>
        <v>0</v>
      </c>
      <c r="O25" s="152">
        <f t="shared" si="7"/>
        <v>0</v>
      </c>
      <c r="P25" s="152">
        <f t="shared" si="7"/>
        <v>0</v>
      </c>
      <c r="Q25" s="152">
        <f t="shared" si="7"/>
        <v>0</v>
      </c>
      <c r="R25" s="152">
        <f t="shared" si="7"/>
        <v>0</v>
      </c>
      <c r="S25" s="152">
        <f t="shared" si="7"/>
        <v>0</v>
      </c>
      <c r="T25" s="152">
        <f t="shared" si="7"/>
        <v>0</v>
      </c>
      <c r="U25" s="152">
        <f t="shared" si="7"/>
        <v>0</v>
      </c>
      <c r="V25" s="152">
        <f t="shared" si="7"/>
        <v>0</v>
      </c>
      <c r="W25" s="152">
        <f t="shared" si="7"/>
        <v>0</v>
      </c>
      <c r="X25" s="152">
        <f t="shared" si="7"/>
        <v>0</v>
      </c>
      <c r="Y25" s="152">
        <f t="shared" si="7"/>
        <v>0</v>
      </c>
      <c r="Z25" s="152">
        <f t="shared" si="7"/>
        <v>0</v>
      </c>
      <c r="AA25" s="152">
        <f t="shared" si="7"/>
        <v>0</v>
      </c>
      <c r="AB25" s="152">
        <f t="shared" si="7"/>
        <v>0</v>
      </c>
      <c r="AC25" s="152">
        <f t="shared" si="10"/>
        <v>0</v>
      </c>
      <c r="AD25" s="152">
        <f t="shared" si="10"/>
        <v>0</v>
      </c>
      <c r="AE25" s="152">
        <f t="shared" si="10"/>
        <v>0</v>
      </c>
      <c r="AF25" s="152">
        <f t="shared" si="10"/>
        <v>0</v>
      </c>
      <c r="AG25" s="152">
        <f t="shared" si="10"/>
        <v>0</v>
      </c>
      <c r="AH25" s="152">
        <f t="shared" si="10"/>
        <v>0</v>
      </c>
      <c r="AI25" s="152">
        <f t="shared" si="10"/>
        <v>0</v>
      </c>
      <c r="AJ25" s="152">
        <f t="shared" si="10"/>
        <v>0</v>
      </c>
      <c r="AK25" s="152">
        <f t="shared" si="10"/>
        <v>0</v>
      </c>
      <c r="AL25" s="152">
        <f t="shared" si="10"/>
        <v>0</v>
      </c>
      <c r="AM25" s="152">
        <f t="shared" si="11"/>
        <v>0</v>
      </c>
      <c r="AN25" s="152">
        <f t="shared" si="11"/>
        <v>0</v>
      </c>
      <c r="AO25" s="152">
        <f t="shared" si="11"/>
        <v>0</v>
      </c>
      <c r="AP25" s="152">
        <f t="shared" si="11"/>
        <v>0</v>
      </c>
      <c r="AQ25" s="152">
        <f t="shared" si="11"/>
        <v>0</v>
      </c>
      <c r="AR25" s="152">
        <f t="shared" si="11"/>
        <v>0</v>
      </c>
      <c r="AS25" s="152">
        <f t="shared" si="11"/>
        <v>0</v>
      </c>
      <c r="AT25" s="152">
        <f t="shared" si="11"/>
        <v>0</v>
      </c>
      <c r="AU25" s="152">
        <f t="shared" si="11"/>
        <v>0</v>
      </c>
      <c r="AV25" s="152">
        <f t="shared" si="11"/>
        <v>0</v>
      </c>
    </row>
    <row r="26" spans="1:48" x14ac:dyDescent="0.2">
      <c r="A26" s="165"/>
      <c r="B26" s="151" t="str">
        <f>IFERROR(VLOOKUP($A26,Salaire!$C:$E,2,0),"")</f>
        <v/>
      </c>
      <c r="C26" s="151" t="str">
        <f>IFERROR(VLOOKUP($A26,Salaire!$C:$E,3,0),"")</f>
        <v/>
      </c>
      <c r="D26" s="163"/>
      <c r="E26" s="163"/>
      <c r="F26" s="152" t="str">
        <f t="shared" si="4"/>
        <v/>
      </c>
      <c r="G26" s="152" t="str">
        <f t="shared" si="5"/>
        <v/>
      </c>
      <c r="H26" s="166"/>
      <c r="I26" s="165"/>
      <c r="J26" s="165"/>
      <c r="K26" s="152" t="str">
        <f t="shared" si="6"/>
        <v/>
      </c>
      <c r="L26" s="152" t="str">
        <f t="shared" si="2"/>
        <v/>
      </c>
      <c r="M26" s="152">
        <f t="shared" si="7"/>
        <v>0</v>
      </c>
      <c r="N26" s="152">
        <f t="shared" si="7"/>
        <v>0</v>
      </c>
      <c r="O26" s="152">
        <f t="shared" si="7"/>
        <v>0</v>
      </c>
      <c r="P26" s="152">
        <f t="shared" si="7"/>
        <v>0</v>
      </c>
      <c r="Q26" s="152">
        <f t="shared" si="7"/>
        <v>0</v>
      </c>
      <c r="R26" s="152">
        <f t="shared" si="7"/>
        <v>0</v>
      </c>
      <c r="S26" s="152">
        <f t="shared" si="7"/>
        <v>0</v>
      </c>
      <c r="T26" s="152">
        <f t="shared" si="7"/>
        <v>0</v>
      </c>
      <c r="U26" s="152">
        <f t="shared" si="7"/>
        <v>0</v>
      </c>
      <c r="V26" s="152">
        <f t="shared" si="7"/>
        <v>0</v>
      </c>
      <c r="W26" s="152">
        <f t="shared" si="7"/>
        <v>0</v>
      </c>
      <c r="X26" s="152">
        <f t="shared" si="7"/>
        <v>0</v>
      </c>
      <c r="Y26" s="152">
        <f t="shared" si="7"/>
        <v>0</v>
      </c>
      <c r="Z26" s="152">
        <f t="shared" si="7"/>
        <v>0</v>
      </c>
      <c r="AA26" s="152">
        <f t="shared" si="7"/>
        <v>0</v>
      </c>
      <c r="AB26" s="152">
        <f t="shared" si="7"/>
        <v>0</v>
      </c>
      <c r="AC26" s="152">
        <f t="shared" si="10"/>
        <v>0</v>
      </c>
      <c r="AD26" s="152">
        <f t="shared" si="10"/>
        <v>0</v>
      </c>
      <c r="AE26" s="152">
        <f t="shared" si="10"/>
        <v>0</v>
      </c>
      <c r="AF26" s="152">
        <f t="shared" si="10"/>
        <v>0</v>
      </c>
      <c r="AG26" s="152">
        <f t="shared" si="10"/>
        <v>0</v>
      </c>
      <c r="AH26" s="152">
        <f t="shared" si="10"/>
        <v>0</v>
      </c>
      <c r="AI26" s="152">
        <f t="shared" si="10"/>
        <v>0</v>
      </c>
      <c r="AJ26" s="152">
        <f t="shared" si="10"/>
        <v>0</v>
      </c>
      <c r="AK26" s="152">
        <f t="shared" si="10"/>
        <v>0</v>
      </c>
      <c r="AL26" s="152">
        <f t="shared" si="10"/>
        <v>0</v>
      </c>
      <c r="AM26" s="152">
        <f t="shared" si="11"/>
        <v>0</v>
      </c>
      <c r="AN26" s="152">
        <f t="shared" si="11"/>
        <v>0</v>
      </c>
      <c r="AO26" s="152">
        <f t="shared" si="11"/>
        <v>0</v>
      </c>
      <c r="AP26" s="152">
        <f t="shared" si="11"/>
        <v>0</v>
      </c>
      <c r="AQ26" s="152">
        <f t="shared" si="11"/>
        <v>0</v>
      </c>
      <c r="AR26" s="152">
        <f t="shared" si="11"/>
        <v>0</v>
      </c>
      <c r="AS26" s="152">
        <f t="shared" si="11"/>
        <v>0</v>
      </c>
      <c r="AT26" s="152">
        <f t="shared" si="11"/>
        <v>0</v>
      </c>
      <c r="AU26" s="152">
        <f t="shared" si="11"/>
        <v>0</v>
      </c>
      <c r="AV26" s="152">
        <f t="shared" si="11"/>
        <v>0</v>
      </c>
    </row>
    <row r="27" spans="1:48" x14ac:dyDescent="0.2">
      <c r="A27" s="165"/>
      <c r="B27" s="151" t="str">
        <f>IFERROR(VLOOKUP($A27,Salaire!$C:$E,2,0),"")</f>
        <v/>
      </c>
      <c r="C27" s="151" t="str">
        <f>IFERROR(VLOOKUP($A27,Salaire!$C:$E,3,0),"")</f>
        <v/>
      </c>
      <c r="D27" s="163"/>
      <c r="E27" s="163"/>
      <c r="F27" s="152" t="str">
        <f t="shared" si="4"/>
        <v/>
      </c>
      <c r="G27" s="152" t="str">
        <f t="shared" si="5"/>
        <v/>
      </c>
      <c r="H27" s="166"/>
      <c r="I27" s="165"/>
      <c r="J27" s="165"/>
      <c r="K27" s="152" t="str">
        <f t="shared" si="6"/>
        <v/>
      </c>
      <c r="L27" s="152" t="str">
        <f t="shared" si="2"/>
        <v/>
      </c>
      <c r="M27" s="152">
        <f t="shared" si="7"/>
        <v>0</v>
      </c>
      <c r="N27" s="152">
        <f t="shared" si="7"/>
        <v>0</v>
      </c>
      <c r="O27" s="152">
        <f t="shared" si="7"/>
        <v>0</v>
      </c>
      <c r="P27" s="152">
        <f t="shared" si="7"/>
        <v>0</v>
      </c>
      <c r="Q27" s="152">
        <f t="shared" si="7"/>
        <v>0</v>
      </c>
      <c r="R27" s="152">
        <f t="shared" si="7"/>
        <v>0</v>
      </c>
      <c r="S27" s="152">
        <f t="shared" si="7"/>
        <v>0</v>
      </c>
      <c r="T27" s="152">
        <f t="shared" si="7"/>
        <v>0</v>
      </c>
      <c r="U27" s="152">
        <f t="shared" si="7"/>
        <v>0</v>
      </c>
      <c r="V27" s="152">
        <f t="shared" si="7"/>
        <v>0</v>
      </c>
      <c r="W27" s="152">
        <f t="shared" si="7"/>
        <v>0</v>
      </c>
      <c r="X27" s="152">
        <f t="shared" si="7"/>
        <v>0</v>
      </c>
      <c r="Y27" s="152">
        <f t="shared" si="7"/>
        <v>0</v>
      </c>
      <c r="Z27" s="152">
        <f t="shared" si="7"/>
        <v>0</v>
      </c>
      <c r="AA27" s="152">
        <f t="shared" si="7"/>
        <v>0</v>
      </c>
      <c r="AB27" s="152">
        <f t="shared" si="7"/>
        <v>0</v>
      </c>
      <c r="AC27" s="152">
        <f t="shared" si="10"/>
        <v>0</v>
      </c>
      <c r="AD27" s="152">
        <f t="shared" si="10"/>
        <v>0</v>
      </c>
      <c r="AE27" s="152">
        <f t="shared" si="10"/>
        <v>0</v>
      </c>
      <c r="AF27" s="152">
        <f t="shared" si="10"/>
        <v>0</v>
      </c>
      <c r="AG27" s="152">
        <f t="shared" si="10"/>
        <v>0</v>
      </c>
      <c r="AH27" s="152">
        <f t="shared" si="10"/>
        <v>0</v>
      </c>
      <c r="AI27" s="152">
        <f t="shared" si="10"/>
        <v>0</v>
      </c>
      <c r="AJ27" s="152">
        <f t="shared" si="10"/>
        <v>0</v>
      </c>
      <c r="AK27" s="152">
        <f t="shared" si="10"/>
        <v>0</v>
      </c>
      <c r="AL27" s="152">
        <f t="shared" si="10"/>
        <v>0</v>
      </c>
      <c r="AM27" s="152">
        <f t="shared" si="11"/>
        <v>0</v>
      </c>
      <c r="AN27" s="152">
        <f t="shared" si="11"/>
        <v>0</v>
      </c>
      <c r="AO27" s="152">
        <f t="shared" si="11"/>
        <v>0</v>
      </c>
      <c r="AP27" s="152">
        <f t="shared" si="11"/>
        <v>0</v>
      </c>
      <c r="AQ27" s="152">
        <f t="shared" si="11"/>
        <v>0</v>
      </c>
      <c r="AR27" s="152">
        <f t="shared" si="11"/>
        <v>0</v>
      </c>
      <c r="AS27" s="152">
        <f t="shared" si="11"/>
        <v>0</v>
      </c>
      <c r="AT27" s="152">
        <f t="shared" si="11"/>
        <v>0</v>
      </c>
      <c r="AU27" s="152">
        <f t="shared" si="11"/>
        <v>0</v>
      </c>
      <c r="AV27" s="152">
        <f t="shared" si="11"/>
        <v>0</v>
      </c>
    </row>
    <row r="28" spans="1:48" x14ac:dyDescent="0.2">
      <c r="A28" s="165"/>
      <c r="B28" s="151" t="str">
        <f>IFERROR(VLOOKUP($A28,Salaire!$C:$E,2,0),"")</f>
        <v/>
      </c>
      <c r="C28" s="151" t="str">
        <f>IFERROR(VLOOKUP($A28,Salaire!$C:$E,3,0),"")</f>
        <v/>
      </c>
      <c r="D28" s="163"/>
      <c r="E28" s="163"/>
      <c r="F28" s="152" t="str">
        <f t="shared" si="4"/>
        <v/>
      </c>
      <c r="G28" s="152" t="str">
        <f t="shared" si="5"/>
        <v/>
      </c>
      <c r="H28" s="166"/>
      <c r="I28" s="165"/>
      <c r="J28" s="165"/>
      <c r="K28" s="152" t="str">
        <f t="shared" si="6"/>
        <v/>
      </c>
      <c r="L28" s="152" t="str">
        <f t="shared" si="2"/>
        <v/>
      </c>
      <c r="M28" s="152">
        <f t="shared" si="7"/>
        <v>0</v>
      </c>
      <c r="N28" s="152">
        <f t="shared" si="7"/>
        <v>0</v>
      </c>
      <c r="O28" s="152">
        <f t="shared" si="7"/>
        <v>0</v>
      </c>
      <c r="P28" s="152">
        <f t="shared" si="7"/>
        <v>0</v>
      </c>
      <c r="Q28" s="152">
        <f t="shared" si="7"/>
        <v>0</v>
      </c>
      <c r="R28" s="152">
        <f t="shared" si="7"/>
        <v>0</v>
      </c>
      <c r="S28" s="152">
        <f t="shared" si="7"/>
        <v>0</v>
      </c>
      <c r="T28" s="152">
        <f t="shared" si="7"/>
        <v>0</v>
      </c>
      <c r="U28" s="152">
        <f t="shared" si="7"/>
        <v>0</v>
      </c>
      <c r="V28" s="152">
        <f t="shared" si="7"/>
        <v>0</v>
      </c>
      <c r="W28" s="152">
        <f t="shared" si="7"/>
        <v>0</v>
      </c>
      <c r="X28" s="152">
        <f t="shared" si="7"/>
        <v>0</v>
      </c>
      <c r="Y28" s="152">
        <f t="shared" si="7"/>
        <v>0</v>
      </c>
      <c r="Z28" s="152">
        <f t="shared" si="7"/>
        <v>0</v>
      </c>
      <c r="AA28" s="152">
        <f t="shared" si="7"/>
        <v>0</v>
      </c>
      <c r="AB28" s="152">
        <f t="shared" si="7"/>
        <v>0</v>
      </c>
      <c r="AC28" s="152">
        <f t="shared" si="10"/>
        <v>0</v>
      </c>
      <c r="AD28" s="152">
        <f t="shared" si="10"/>
        <v>0</v>
      </c>
      <c r="AE28" s="152">
        <f t="shared" si="10"/>
        <v>0</v>
      </c>
      <c r="AF28" s="152">
        <f t="shared" si="10"/>
        <v>0</v>
      </c>
      <c r="AG28" s="152">
        <f t="shared" si="10"/>
        <v>0</v>
      </c>
      <c r="AH28" s="152">
        <f t="shared" si="10"/>
        <v>0</v>
      </c>
      <c r="AI28" s="152">
        <f t="shared" si="10"/>
        <v>0</v>
      </c>
      <c r="AJ28" s="152">
        <f t="shared" si="10"/>
        <v>0</v>
      </c>
      <c r="AK28" s="152">
        <f t="shared" si="10"/>
        <v>0</v>
      </c>
      <c r="AL28" s="152">
        <f t="shared" si="10"/>
        <v>0</v>
      </c>
      <c r="AM28" s="152">
        <f t="shared" si="11"/>
        <v>0</v>
      </c>
      <c r="AN28" s="152">
        <f t="shared" si="11"/>
        <v>0</v>
      </c>
      <c r="AO28" s="152">
        <f t="shared" si="11"/>
        <v>0</v>
      </c>
      <c r="AP28" s="152">
        <f t="shared" si="11"/>
        <v>0</v>
      </c>
      <c r="AQ28" s="152">
        <f t="shared" si="11"/>
        <v>0</v>
      </c>
      <c r="AR28" s="152">
        <f t="shared" si="11"/>
        <v>0</v>
      </c>
      <c r="AS28" s="152">
        <f t="shared" si="11"/>
        <v>0</v>
      </c>
      <c r="AT28" s="152">
        <f t="shared" si="11"/>
        <v>0</v>
      </c>
      <c r="AU28" s="152">
        <f t="shared" si="11"/>
        <v>0</v>
      </c>
      <c r="AV28" s="152">
        <f t="shared" si="11"/>
        <v>0</v>
      </c>
    </row>
    <row r="29" spans="1:48" x14ac:dyDescent="0.2">
      <c r="A29" s="165"/>
      <c r="B29" s="151" t="str">
        <f>IFERROR(VLOOKUP($A29,Salaire!$C:$E,2,0),"")</f>
        <v/>
      </c>
      <c r="C29" s="151" t="str">
        <f>IFERROR(VLOOKUP($A29,Salaire!$C:$E,3,0),"")</f>
        <v/>
      </c>
      <c r="D29" s="163"/>
      <c r="E29" s="163"/>
      <c r="F29" s="152" t="str">
        <f t="shared" si="4"/>
        <v/>
      </c>
      <c r="G29" s="152" t="str">
        <f t="shared" si="5"/>
        <v/>
      </c>
      <c r="H29" s="166"/>
      <c r="I29" s="165"/>
      <c r="J29" s="165"/>
      <c r="K29" s="152" t="str">
        <f t="shared" si="6"/>
        <v/>
      </c>
      <c r="L29" s="152" t="str">
        <f t="shared" si="2"/>
        <v/>
      </c>
      <c r="M29" s="152">
        <f t="shared" si="7"/>
        <v>0</v>
      </c>
      <c r="N29" s="152">
        <f t="shared" si="7"/>
        <v>0</v>
      </c>
      <c r="O29" s="152">
        <f t="shared" si="7"/>
        <v>0</v>
      </c>
      <c r="P29" s="152">
        <f t="shared" si="7"/>
        <v>0</v>
      </c>
      <c r="Q29" s="152">
        <f t="shared" si="7"/>
        <v>0</v>
      </c>
      <c r="R29" s="152">
        <f t="shared" si="7"/>
        <v>0</v>
      </c>
      <c r="S29" s="152">
        <f t="shared" si="7"/>
        <v>0</v>
      </c>
      <c r="T29" s="152">
        <f t="shared" si="7"/>
        <v>0</v>
      </c>
      <c r="U29" s="152">
        <f t="shared" si="7"/>
        <v>0</v>
      </c>
      <c r="V29" s="152">
        <f t="shared" si="7"/>
        <v>0</v>
      </c>
      <c r="W29" s="152">
        <f t="shared" si="7"/>
        <v>0</v>
      </c>
      <c r="X29" s="152">
        <f t="shared" si="7"/>
        <v>0</v>
      </c>
      <c r="Y29" s="152">
        <f t="shared" si="7"/>
        <v>0</v>
      </c>
      <c r="Z29" s="152">
        <f t="shared" si="7"/>
        <v>0</v>
      </c>
      <c r="AA29" s="152">
        <f t="shared" si="7"/>
        <v>0</v>
      </c>
      <c r="AB29" s="152">
        <f t="shared" si="7"/>
        <v>0</v>
      </c>
      <c r="AC29" s="152">
        <f t="shared" si="10"/>
        <v>0</v>
      </c>
      <c r="AD29" s="152">
        <f t="shared" si="10"/>
        <v>0</v>
      </c>
      <c r="AE29" s="152">
        <f t="shared" si="10"/>
        <v>0</v>
      </c>
      <c r="AF29" s="152">
        <f t="shared" si="10"/>
        <v>0</v>
      </c>
      <c r="AG29" s="152">
        <f t="shared" si="10"/>
        <v>0</v>
      </c>
      <c r="AH29" s="152">
        <f t="shared" si="10"/>
        <v>0</v>
      </c>
      <c r="AI29" s="152">
        <f t="shared" si="10"/>
        <v>0</v>
      </c>
      <c r="AJ29" s="152">
        <f t="shared" si="10"/>
        <v>0</v>
      </c>
      <c r="AK29" s="152">
        <f t="shared" si="10"/>
        <v>0</v>
      </c>
      <c r="AL29" s="152">
        <f t="shared" si="10"/>
        <v>0</v>
      </c>
      <c r="AM29" s="152">
        <f t="shared" si="11"/>
        <v>0</v>
      </c>
      <c r="AN29" s="152">
        <f t="shared" si="11"/>
        <v>0</v>
      </c>
      <c r="AO29" s="152">
        <f t="shared" si="11"/>
        <v>0</v>
      </c>
      <c r="AP29" s="152">
        <f t="shared" si="11"/>
        <v>0</v>
      </c>
      <c r="AQ29" s="152">
        <f t="shared" si="11"/>
        <v>0</v>
      </c>
      <c r="AR29" s="152">
        <f t="shared" si="11"/>
        <v>0</v>
      </c>
      <c r="AS29" s="152">
        <f t="shared" si="11"/>
        <v>0</v>
      </c>
      <c r="AT29" s="152">
        <f t="shared" si="11"/>
        <v>0</v>
      </c>
      <c r="AU29" s="152">
        <f t="shared" si="11"/>
        <v>0</v>
      </c>
      <c r="AV29" s="152">
        <f t="shared" si="11"/>
        <v>0</v>
      </c>
    </row>
    <row r="30" spans="1:48" x14ac:dyDescent="0.2">
      <c r="A30" s="165"/>
      <c r="B30" s="151" t="str">
        <f>IFERROR(VLOOKUP($A30,Salaire!$C:$E,2,0),"")</f>
        <v/>
      </c>
      <c r="C30" s="151" t="str">
        <f>IFERROR(VLOOKUP($A30,Salaire!$C:$E,3,0),"")</f>
        <v/>
      </c>
      <c r="D30" s="163"/>
      <c r="E30" s="163"/>
      <c r="F30" s="152" t="str">
        <f t="shared" si="4"/>
        <v/>
      </c>
      <c r="G30" s="152" t="str">
        <f t="shared" si="5"/>
        <v/>
      </c>
      <c r="H30" s="166"/>
      <c r="I30" s="165"/>
      <c r="J30" s="165"/>
      <c r="K30" s="152" t="str">
        <f t="shared" si="6"/>
        <v/>
      </c>
      <c r="L30" s="152" t="str">
        <f t="shared" si="2"/>
        <v/>
      </c>
      <c r="M30" s="152">
        <f t="shared" si="7"/>
        <v>0</v>
      </c>
      <c r="N30" s="152">
        <f t="shared" si="7"/>
        <v>0</v>
      </c>
      <c r="O30" s="152">
        <f t="shared" si="7"/>
        <v>0</v>
      </c>
      <c r="P30" s="152">
        <f t="shared" si="7"/>
        <v>0</v>
      </c>
      <c r="Q30" s="152">
        <f t="shared" si="7"/>
        <v>0</v>
      </c>
      <c r="R30" s="152">
        <f t="shared" si="7"/>
        <v>0</v>
      </c>
      <c r="S30" s="152">
        <f t="shared" ref="S30:AH45" si="12">+IF(AND(S$4&gt;=EOMONTH($I30,0),S$4&lt;=EOMONTH($J30,0)),$L30,0)</f>
        <v>0</v>
      </c>
      <c r="T30" s="152">
        <f t="shared" si="12"/>
        <v>0</v>
      </c>
      <c r="U30" s="152">
        <f t="shared" si="12"/>
        <v>0</v>
      </c>
      <c r="V30" s="152">
        <f t="shared" si="12"/>
        <v>0</v>
      </c>
      <c r="W30" s="152">
        <f t="shared" si="12"/>
        <v>0</v>
      </c>
      <c r="X30" s="152">
        <f t="shared" si="12"/>
        <v>0</v>
      </c>
      <c r="Y30" s="152">
        <f t="shared" si="12"/>
        <v>0</v>
      </c>
      <c r="Z30" s="152">
        <f t="shared" si="12"/>
        <v>0</v>
      </c>
      <c r="AA30" s="152">
        <f t="shared" si="12"/>
        <v>0</v>
      </c>
      <c r="AB30" s="152">
        <f t="shared" si="12"/>
        <v>0</v>
      </c>
      <c r="AC30" s="152">
        <f t="shared" si="12"/>
        <v>0</v>
      </c>
      <c r="AD30" s="152">
        <f t="shared" si="12"/>
        <v>0</v>
      </c>
      <c r="AE30" s="152">
        <f t="shared" si="12"/>
        <v>0</v>
      </c>
      <c r="AF30" s="152">
        <f t="shared" si="12"/>
        <v>0</v>
      </c>
      <c r="AG30" s="152">
        <f t="shared" si="12"/>
        <v>0</v>
      </c>
      <c r="AH30" s="152">
        <f t="shared" si="12"/>
        <v>0</v>
      </c>
      <c r="AI30" s="152">
        <f t="shared" si="10"/>
        <v>0</v>
      </c>
      <c r="AJ30" s="152">
        <f t="shared" si="10"/>
        <v>0</v>
      </c>
      <c r="AK30" s="152">
        <f t="shared" si="10"/>
        <v>0</v>
      </c>
      <c r="AL30" s="152">
        <f t="shared" si="10"/>
        <v>0</v>
      </c>
      <c r="AM30" s="152">
        <f t="shared" si="11"/>
        <v>0</v>
      </c>
      <c r="AN30" s="152">
        <f t="shared" si="11"/>
        <v>0</v>
      </c>
      <c r="AO30" s="152">
        <f t="shared" si="11"/>
        <v>0</v>
      </c>
      <c r="AP30" s="152">
        <f t="shared" si="11"/>
        <v>0</v>
      </c>
      <c r="AQ30" s="152">
        <f t="shared" si="11"/>
        <v>0</v>
      </c>
      <c r="AR30" s="152">
        <f t="shared" si="11"/>
        <v>0</v>
      </c>
      <c r="AS30" s="152">
        <f t="shared" si="11"/>
        <v>0</v>
      </c>
      <c r="AT30" s="152">
        <f t="shared" si="11"/>
        <v>0</v>
      </c>
      <c r="AU30" s="152">
        <f t="shared" si="11"/>
        <v>0</v>
      </c>
      <c r="AV30" s="152">
        <f t="shared" si="11"/>
        <v>0</v>
      </c>
    </row>
    <row r="31" spans="1:48" x14ac:dyDescent="0.2">
      <c r="A31" s="165"/>
      <c r="B31" s="151" t="str">
        <f>IFERROR(VLOOKUP($A31,Salaire!$C:$E,2,0),"")</f>
        <v/>
      </c>
      <c r="C31" s="151" t="str">
        <f>IFERROR(VLOOKUP($A31,Salaire!$C:$E,3,0),"")</f>
        <v/>
      </c>
      <c r="D31" s="163"/>
      <c r="E31" s="163"/>
      <c r="F31" s="152" t="str">
        <f t="shared" si="4"/>
        <v/>
      </c>
      <c r="G31" s="152" t="str">
        <f t="shared" si="5"/>
        <v/>
      </c>
      <c r="H31" s="166"/>
      <c r="I31" s="165"/>
      <c r="J31" s="165"/>
      <c r="K31" s="152" t="str">
        <f t="shared" si="6"/>
        <v/>
      </c>
      <c r="L31" s="152" t="str">
        <f t="shared" si="2"/>
        <v/>
      </c>
      <c r="M31" s="152">
        <f t="shared" ref="M31:AB46" si="13">+IF(AND(M$4&gt;=EOMONTH($I31,0),M$4&lt;=EOMONTH($J31,0)),$L31,0)</f>
        <v>0</v>
      </c>
      <c r="N31" s="152">
        <f t="shared" si="13"/>
        <v>0</v>
      </c>
      <c r="O31" s="152">
        <f t="shared" si="13"/>
        <v>0</v>
      </c>
      <c r="P31" s="152">
        <f t="shared" si="13"/>
        <v>0</v>
      </c>
      <c r="Q31" s="152">
        <f t="shared" si="13"/>
        <v>0</v>
      </c>
      <c r="R31" s="152">
        <f t="shared" si="13"/>
        <v>0</v>
      </c>
      <c r="S31" s="152">
        <f t="shared" si="13"/>
        <v>0</v>
      </c>
      <c r="T31" s="152">
        <f t="shared" si="13"/>
        <v>0</v>
      </c>
      <c r="U31" s="152">
        <f t="shared" si="13"/>
        <v>0</v>
      </c>
      <c r="V31" s="152">
        <f t="shared" si="13"/>
        <v>0</v>
      </c>
      <c r="W31" s="152">
        <f t="shared" si="13"/>
        <v>0</v>
      </c>
      <c r="X31" s="152">
        <f t="shared" si="13"/>
        <v>0</v>
      </c>
      <c r="Y31" s="152">
        <f t="shared" si="13"/>
        <v>0</v>
      </c>
      <c r="Z31" s="152">
        <f t="shared" si="13"/>
        <v>0</v>
      </c>
      <c r="AA31" s="152">
        <f t="shared" si="13"/>
        <v>0</v>
      </c>
      <c r="AB31" s="152">
        <f t="shared" si="13"/>
        <v>0</v>
      </c>
      <c r="AC31" s="152">
        <f t="shared" si="12"/>
        <v>0</v>
      </c>
      <c r="AD31" s="152">
        <f t="shared" si="12"/>
        <v>0</v>
      </c>
      <c r="AE31" s="152">
        <f t="shared" si="12"/>
        <v>0</v>
      </c>
      <c r="AF31" s="152">
        <f t="shared" si="12"/>
        <v>0</v>
      </c>
      <c r="AG31" s="152">
        <f t="shared" si="12"/>
        <v>0</v>
      </c>
      <c r="AH31" s="152">
        <f t="shared" si="12"/>
        <v>0</v>
      </c>
      <c r="AI31" s="152">
        <f t="shared" si="10"/>
        <v>0</v>
      </c>
      <c r="AJ31" s="152">
        <f t="shared" si="10"/>
        <v>0</v>
      </c>
      <c r="AK31" s="152">
        <f t="shared" si="10"/>
        <v>0</v>
      </c>
      <c r="AL31" s="152">
        <f t="shared" si="10"/>
        <v>0</v>
      </c>
      <c r="AM31" s="152">
        <f t="shared" si="11"/>
        <v>0</v>
      </c>
      <c r="AN31" s="152">
        <f t="shared" si="11"/>
        <v>0</v>
      </c>
      <c r="AO31" s="152">
        <f t="shared" si="11"/>
        <v>0</v>
      </c>
      <c r="AP31" s="152">
        <f t="shared" si="11"/>
        <v>0</v>
      </c>
      <c r="AQ31" s="152">
        <f t="shared" si="11"/>
        <v>0</v>
      </c>
      <c r="AR31" s="152">
        <f t="shared" si="11"/>
        <v>0</v>
      </c>
      <c r="AS31" s="152">
        <f t="shared" si="11"/>
        <v>0</v>
      </c>
      <c r="AT31" s="152">
        <f t="shared" si="11"/>
        <v>0</v>
      </c>
      <c r="AU31" s="152">
        <f t="shared" si="11"/>
        <v>0</v>
      </c>
      <c r="AV31" s="152">
        <f t="shared" si="11"/>
        <v>0</v>
      </c>
    </row>
    <row r="32" spans="1:48" x14ac:dyDescent="0.2">
      <c r="A32" s="165"/>
      <c r="B32" s="151" t="str">
        <f>IFERROR(VLOOKUP($A32,Salaire!$C:$E,2,0),"")</f>
        <v/>
      </c>
      <c r="C32" s="151" t="str">
        <f>IFERROR(VLOOKUP($A32,Salaire!$C:$E,3,0),"")</f>
        <v/>
      </c>
      <c r="D32" s="163"/>
      <c r="E32" s="163"/>
      <c r="F32" s="152" t="str">
        <f t="shared" si="4"/>
        <v/>
      </c>
      <c r="G32" s="152" t="str">
        <f t="shared" si="5"/>
        <v/>
      </c>
      <c r="H32" s="166"/>
      <c r="I32" s="165"/>
      <c r="J32" s="165"/>
      <c r="K32" s="152" t="str">
        <f t="shared" si="6"/>
        <v/>
      </c>
      <c r="L32" s="152" t="str">
        <f t="shared" si="2"/>
        <v/>
      </c>
      <c r="M32" s="152">
        <f t="shared" si="13"/>
        <v>0</v>
      </c>
      <c r="N32" s="152">
        <f t="shared" si="13"/>
        <v>0</v>
      </c>
      <c r="O32" s="152">
        <f t="shared" si="13"/>
        <v>0</v>
      </c>
      <c r="P32" s="152">
        <f t="shared" si="13"/>
        <v>0</v>
      </c>
      <c r="Q32" s="152">
        <f t="shared" si="13"/>
        <v>0</v>
      </c>
      <c r="R32" s="152">
        <f t="shared" si="13"/>
        <v>0</v>
      </c>
      <c r="S32" s="152">
        <f t="shared" si="13"/>
        <v>0</v>
      </c>
      <c r="T32" s="152">
        <f t="shared" si="13"/>
        <v>0</v>
      </c>
      <c r="U32" s="152">
        <f t="shared" si="13"/>
        <v>0</v>
      </c>
      <c r="V32" s="152">
        <f t="shared" si="13"/>
        <v>0</v>
      </c>
      <c r="W32" s="152">
        <f t="shared" si="13"/>
        <v>0</v>
      </c>
      <c r="X32" s="152">
        <f t="shared" si="13"/>
        <v>0</v>
      </c>
      <c r="Y32" s="152">
        <f t="shared" si="13"/>
        <v>0</v>
      </c>
      <c r="Z32" s="152">
        <f t="shared" si="13"/>
        <v>0</v>
      </c>
      <c r="AA32" s="152">
        <f t="shared" si="13"/>
        <v>0</v>
      </c>
      <c r="AB32" s="152">
        <f t="shared" si="13"/>
        <v>0</v>
      </c>
      <c r="AC32" s="152">
        <f t="shared" si="12"/>
        <v>0</v>
      </c>
      <c r="AD32" s="152">
        <f t="shared" si="12"/>
        <v>0</v>
      </c>
      <c r="AE32" s="152">
        <f t="shared" si="12"/>
        <v>0</v>
      </c>
      <c r="AF32" s="152">
        <f t="shared" si="12"/>
        <v>0</v>
      </c>
      <c r="AG32" s="152">
        <f t="shared" si="12"/>
        <v>0</v>
      </c>
      <c r="AH32" s="152">
        <f t="shared" si="12"/>
        <v>0</v>
      </c>
      <c r="AI32" s="152">
        <f t="shared" si="10"/>
        <v>0</v>
      </c>
      <c r="AJ32" s="152">
        <f t="shared" si="10"/>
        <v>0</v>
      </c>
      <c r="AK32" s="152">
        <f t="shared" si="10"/>
        <v>0</v>
      </c>
      <c r="AL32" s="152">
        <f t="shared" si="10"/>
        <v>0</v>
      </c>
      <c r="AM32" s="152">
        <f t="shared" si="11"/>
        <v>0</v>
      </c>
      <c r="AN32" s="152">
        <f t="shared" si="11"/>
        <v>0</v>
      </c>
      <c r="AO32" s="152">
        <f t="shared" si="11"/>
        <v>0</v>
      </c>
      <c r="AP32" s="152">
        <f t="shared" si="11"/>
        <v>0</v>
      </c>
      <c r="AQ32" s="152">
        <f t="shared" si="11"/>
        <v>0</v>
      </c>
      <c r="AR32" s="152">
        <f t="shared" si="11"/>
        <v>0</v>
      </c>
      <c r="AS32" s="152">
        <f t="shared" si="11"/>
        <v>0</v>
      </c>
      <c r="AT32" s="152">
        <f t="shared" si="11"/>
        <v>0</v>
      </c>
      <c r="AU32" s="152">
        <f t="shared" si="11"/>
        <v>0</v>
      </c>
      <c r="AV32" s="152">
        <f t="shared" si="11"/>
        <v>0</v>
      </c>
    </row>
    <row r="33" spans="1:48" x14ac:dyDescent="0.2">
      <c r="A33" s="165"/>
      <c r="B33" s="151" t="str">
        <f>IFERROR(VLOOKUP($A33,Salaire!$C:$E,2,0),"")</f>
        <v/>
      </c>
      <c r="C33" s="151" t="str">
        <f>IFERROR(VLOOKUP($A33,Salaire!$C:$E,3,0),"")</f>
        <v/>
      </c>
      <c r="D33" s="163"/>
      <c r="E33" s="163"/>
      <c r="F33" s="152" t="str">
        <f t="shared" si="4"/>
        <v/>
      </c>
      <c r="G33" s="152" t="str">
        <f t="shared" si="5"/>
        <v/>
      </c>
      <c r="H33" s="166"/>
      <c r="I33" s="165"/>
      <c r="J33" s="165"/>
      <c r="K33" s="152" t="str">
        <f t="shared" si="6"/>
        <v/>
      </c>
      <c r="L33" s="152" t="str">
        <f t="shared" si="2"/>
        <v/>
      </c>
      <c r="M33" s="152">
        <f t="shared" si="13"/>
        <v>0</v>
      </c>
      <c r="N33" s="152">
        <f t="shared" si="13"/>
        <v>0</v>
      </c>
      <c r="O33" s="152">
        <f t="shared" si="13"/>
        <v>0</v>
      </c>
      <c r="P33" s="152">
        <f t="shared" si="13"/>
        <v>0</v>
      </c>
      <c r="Q33" s="152">
        <f t="shared" si="13"/>
        <v>0</v>
      </c>
      <c r="R33" s="152">
        <f t="shared" si="13"/>
        <v>0</v>
      </c>
      <c r="S33" s="152">
        <f t="shared" si="13"/>
        <v>0</v>
      </c>
      <c r="T33" s="152">
        <f t="shared" si="13"/>
        <v>0</v>
      </c>
      <c r="U33" s="152">
        <f t="shared" si="13"/>
        <v>0</v>
      </c>
      <c r="V33" s="152">
        <f t="shared" si="13"/>
        <v>0</v>
      </c>
      <c r="W33" s="152">
        <f t="shared" si="13"/>
        <v>0</v>
      </c>
      <c r="X33" s="152">
        <f t="shared" si="13"/>
        <v>0</v>
      </c>
      <c r="Y33" s="152">
        <f t="shared" si="13"/>
        <v>0</v>
      </c>
      <c r="Z33" s="152">
        <f t="shared" si="13"/>
        <v>0</v>
      </c>
      <c r="AA33" s="152">
        <f t="shared" si="13"/>
        <v>0</v>
      </c>
      <c r="AB33" s="152">
        <f t="shared" si="13"/>
        <v>0</v>
      </c>
      <c r="AC33" s="152">
        <f t="shared" si="12"/>
        <v>0</v>
      </c>
      <c r="AD33" s="152">
        <f t="shared" si="12"/>
        <v>0</v>
      </c>
      <c r="AE33" s="152">
        <f t="shared" si="12"/>
        <v>0</v>
      </c>
      <c r="AF33" s="152">
        <f t="shared" si="12"/>
        <v>0</v>
      </c>
      <c r="AG33" s="152">
        <f t="shared" si="12"/>
        <v>0</v>
      </c>
      <c r="AH33" s="152">
        <f t="shared" si="12"/>
        <v>0</v>
      </c>
      <c r="AI33" s="152">
        <f t="shared" si="10"/>
        <v>0</v>
      </c>
      <c r="AJ33" s="152">
        <f t="shared" si="10"/>
        <v>0</v>
      </c>
      <c r="AK33" s="152">
        <f t="shared" si="10"/>
        <v>0</v>
      </c>
      <c r="AL33" s="152">
        <f t="shared" si="10"/>
        <v>0</v>
      </c>
      <c r="AM33" s="152">
        <f t="shared" si="11"/>
        <v>0</v>
      </c>
      <c r="AN33" s="152">
        <f t="shared" si="11"/>
        <v>0</v>
      </c>
      <c r="AO33" s="152">
        <f t="shared" si="11"/>
        <v>0</v>
      </c>
      <c r="AP33" s="152">
        <f t="shared" si="11"/>
        <v>0</v>
      </c>
      <c r="AQ33" s="152">
        <f t="shared" si="11"/>
        <v>0</v>
      </c>
      <c r="AR33" s="152">
        <f t="shared" si="11"/>
        <v>0</v>
      </c>
      <c r="AS33" s="152">
        <f t="shared" si="11"/>
        <v>0</v>
      </c>
      <c r="AT33" s="152">
        <f t="shared" si="11"/>
        <v>0</v>
      </c>
      <c r="AU33" s="152">
        <f t="shared" si="11"/>
        <v>0</v>
      </c>
      <c r="AV33" s="152">
        <f t="shared" si="11"/>
        <v>0</v>
      </c>
    </row>
    <row r="34" spans="1:48" x14ac:dyDescent="0.2">
      <c r="A34" s="165"/>
      <c r="B34" s="151" t="str">
        <f>IFERROR(VLOOKUP($A34,Salaire!$C:$E,2,0),"")</f>
        <v/>
      </c>
      <c r="C34" s="151" t="str">
        <f>IFERROR(VLOOKUP($A34,Salaire!$C:$E,3,0),"")</f>
        <v/>
      </c>
      <c r="D34" s="163"/>
      <c r="E34" s="163"/>
      <c r="F34" s="152" t="str">
        <f t="shared" si="4"/>
        <v/>
      </c>
      <c r="G34" s="152" t="str">
        <f t="shared" si="5"/>
        <v/>
      </c>
      <c r="H34" s="166"/>
      <c r="I34" s="165"/>
      <c r="J34" s="165"/>
      <c r="K34" s="152" t="str">
        <f t="shared" si="6"/>
        <v/>
      </c>
      <c r="L34" s="152" t="str">
        <f t="shared" si="2"/>
        <v/>
      </c>
      <c r="M34" s="152">
        <f t="shared" si="13"/>
        <v>0</v>
      </c>
      <c r="N34" s="152">
        <f t="shared" si="13"/>
        <v>0</v>
      </c>
      <c r="O34" s="152">
        <f t="shared" si="13"/>
        <v>0</v>
      </c>
      <c r="P34" s="152">
        <f t="shared" si="13"/>
        <v>0</v>
      </c>
      <c r="Q34" s="152">
        <f t="shared" si="13"/>
        <v>0</v>
      </c>
      <c r="R34" s="152">
        <f t="shared" si="13"/>
        <v>0</v>
      </c>
      <c r="S34" s="152">
        <f t="shared" si="13"/>
        <v>0</v>
      </c>
      <c r="T34" s="152">
        <f t="shared" si="13"/>
        <v>0</v>
      </c>
      <c r="U34" s="152">
        <f t="shared" si="13"/>
        <v>0</v>
      </c>
      <c r="V34" s="152">
        <f t="shared" si="13"/>
        <v>0</v>
      </c>
      <c r="W34" s="152">
        <f t="shared" si="13"/>
        <v>0</v>
      </c>
      <c r="X34" s="152">
        <f t="shared" si="13"/>
        <v>0</v>
      </c>
      <c r="Y34" s="152">
        <f t="shared" si="13"/>
        <v>0</v>
      </c>
      <c r="Z34" s="152">
        <f t="shared" si="13"/>
        <v>0</v>
      </c>
      <c r="AA34" s="152">
        <f t="shared" si="13"/>
        <v>0</v>
      </c>
      <c r="AB34" s="152">
        <f t="shared" si="13"/>
        <v>0</v>
      </c>
      <c r="AC34" s="152">
        <f t="shared" si="12"/>
        <v>0</v>
      </c>
      <c r="AD34" s="152">
        <f t="shared" si="12"/>
        <v>0</v>
      </c>
      <c r="AE34" s="152">
        <f t="shared" si="12"/>
        <v>0</v>
      </c>
      <c r="AF34" s="152">
        <f t="shared" si="12"/>
        <v>0</v>
      </c>
      <c r="AG34" s="152">
        <f t="shared" si="12"/>
        <v>0</v>
      </c>
      <c r="AH34" s="152">
        <f t="shared" si="12"/>
        <v>0</v>
      </c>
      <c r="AI34" s="152">
        <f t="shared" si="10"/>
        <v>0</v>
      </c>
      <c r="AJ34" s="152">
        <f t="shared" si="10"/>
        <v>0</v>
      </c>
      <c r="AK34" s="152">
        <f t="shared" si="10"/>
        <v>0</v>
      </c>
      <c r="AL34" s="152">
        <f t="shared" si="10"/>
        <v>0</v>
      </c>
      <c r="AM34" s="152">
        <f t="shared" si="11"/>
        <v>0</v>
      </c>
      <c r="AN34" s="152">
        <f t="shared" si="11"/>
        <v>0</v>
      </c>
      <c r="AO34" s="152">
        <f t="shared" si="11"/>
        <v>0</v>
      </c>
      <c r="AP34" s="152">
        <f t="shared" si="11"/>
        <v>0</v>
      </c>
      <c r="AQ34" s="152">
        <f t="shared" si="11"/>
        <v>0</v>
      </c>
      <c r="AR34" s="152">
        <f t="shared" si="11"/>
        <v>0</v>
      </c>
      <c r="AS34" s="152">
        <f t="shared" si="11"/>
        <v>0</v>
      </c>
      <c r="AT34" s="152">
        <f t="shared" si="11"/>
        <v>0</v>
      </c>
      <c r="AU34" s="152">
        <f t="shared" si="11"/>
        <v>0</v>
      </c>
      <c r="AV34" s="152">
        <f t="shared" si="11"/>
        <v>0</v>
      </c>
    </row>
    <row r="35" spans="1:48" x14ac:dyDescent="0.2">
      <c r="A35" s="165"/>
      <c r="B35" s="151" t="str">
        <f>IFERROR(VLOOKUP($A35,Salaire!$C:$E,2,0),"")</f>
        <v/>
      </c>
      <c r="C35" s="151" t="str">
        <f>IFERROR(VLOOKUP($A35,Salaire!$C:$E,3,0),"")</f>
        <v/>
      </c>
      <c r="D35" s="163"/>
      <c r="E35" s="163"/>
      <c r="F35" s="152" t="str">
        <f t="shared" si="4"/>
        <v/>
      </c>
      <c r="G35" s="152" t="str">
        <f t="shared" si="5"/>
        <v/>
      </c>
      <c r="H35" s="166"/>
      <c r="I35" s="165"/>
      <c r="J35" s="165"/>
      <c r="K35" s="152" t="str">
        <f t="shared" si="6"/>
        <v/>
      </c>
      <c r="L35" s="152" t="str">
        <f t="shared" si="2"/>
        <v/>
      </c>
      <c r="M35" s="152">
        <f t="shared" si="13"/>
        <v>0</v>
      </c>
      <c r="N35" s="152">
        <f t="shared" si="13"/>
        <v>0</v>
      </c>
      <c r="O35" s="152">
        <f t="shared" si="13"/>
        <v>0</v>
      </c>
      <c r="P35" s="152">
        <f t="shared" si="13"/>
        <v>0</v>
      </c>
      <c r="Q35" s="152">
        <f t="shared" si="13"/>
        <v>0</v>
      </c>
      <c r="R35" s="152">
        <f t="shared" si="13"/>
        <v>0</v>
      </c>
      <c r="S35" s="152">
        <f t="shared" si="13"/>
        <v>0</v>
      </c>
      <c r="T35" s="152">
        <f t="shared" si="13"/>
        <v>0</v>
      </c>
      <c r="U35" s="152">
        <f t="shared" si="13"/>
        <v>0</v>
      </c>
      <c r="V35" s="152">
        <f t="shared" si="13"/>
        <v>0</v>
      </c>
      <c r="W35" s="152">
        <f t="shared" si="13"/>
        <v>0</v>
      </c>
      <c r="X35" s="152">
        <f t="shared" si="13"/>
        <v>0</v>
      </c>
      <c r="Y35" s="152">
        <f t="shared" si="13"/>
        <v>0</v>
      </c>
      <c r="Z35" s="152">
        <f t="shared" si="13"/>
        <v>0</v>
      </c>
      <c r="AA35" s="152">
        <f t="shared" si="13"/>
        <v>0</v>
      </c>
      <c r="AB35" s="152">
        <f t="shared" si="13"/>
        <v>0</v>
      </c>
      <c r="AC35" s="152">
        <f t="shared" si="12"/>
        <v>0</v>
      </c>
      <c r="AD35" s="152">
        <f t="shared" si="12"/>
        <v>0</v>
      </c>
      <c r="AE35" s="152">
        <f t="shared" si="12"/>
        <v>0</v>
      </c>
      <c r="AF35" s="152">
        <f t="shared" si="12"/>
        <v>0</v>
      </c>
      <c r="AG35" s="152">
        <f t="shared" si="12"/>
        <v>0</v>
      </c>
      <c r="AH35" s="152">
        <f t="shared" si="12"/>
        <v>0</v>
      </c>
      <c r="AI35" s="152">
        <f t="shared" si="10"/>
        <v>0</v>
      </c>
      <c r="AJ35" s="152">
        <f t="shared" si="10"/>
        <v>0</v>
      </c>
      <c r="AK35" s="152">
        <f t="shared" si="10"/>
        <v>0</v>
      </c>
      <c r="AL35" s="152">
        <f t="shared" si="10"/>
        <v>0</v>
      </c>
      <c r="AM35" s="152">
        <f t="shared" si="11"/>
        <v>0</v>
      </c>
      <c r="AN35" s="152">
        <f t="shared" si="11"/>
        <v>0</v>
      </c>
      <c r="AO35" s="152">
        <f t="shared" si="11"/>
        <v>0</v>
      </c>
      <c r="AP35" s="152">
        <f t="shared" si="11"/>
        <v>0</v>
      </c>
      <c r="AQ35" s="152">
        <f t="shared" si="11"/>
        <v>0</v>
      </c>
      <c r="AR35" s="152">
        <f t="shared" si="11"/>
        <v>0</v>
      </c>
      <c r="AS35" s="152">
        <f t="shared" si="11"/>
        <v>0</v>
      </c>
      <c r="AT35" s="152">
        <f t="shared" si="11"/>
        <v>0</v>
      </c>
      <c r="AU35" s="152">
        <f t="shared" si="11"/>
        <v>0</v>
      </c>
      <c r="AV35" s="152">
        <f t="shared" si="11"/>
        <v>0</v>
      </c>
    </row>
    <row r="36" spans="1:48" x14ac:dyDescent="0.2">
      <c r="A36" s="165"/>
      <c r="B36" s="151" t="str">
        <f>IFERROR(VLOOKUP($A36,Salaire!$C:$E,2,0),"")</f>
        <v/>
      </c>
      <c r="C36" s="151" t="str">
        <f>IFERROR(VLOOKUP($A36,Salaire!$C:$E,3,0),"")</f>
        <v/>
      </c>
      <c r="D36" s="163"/>
      <c r="E36" s="163"/>
      <c r="F36" s="152" t="str">
        <f t="shared" si="4"/>
        <v/>
      </c>
      <c r="G36" s="152" t="str">
        <f t="shared" si="5"/>
        <v/>
      </c>
      <c r="H36" s="166"/>
      <c r="I36" s="165"/>
      <c r="J36" s="165"/>
      <c r="K36" s="152" t="str">
        <f t="shared" si="6"/>
        <v/>
      </c>
      <c r="L36" s="152" t="str">
        <f t="shared" si="2"/>
        <v/>
      </c>
      <c r="M36" s="152">
        <f t="shared" si="13"/>
        <v>0</v>
      </c>
      <c r="N36" s="152">
        <f t="shared" si="13"/>
        <v>0</v>
      </c>
      <c r="O36" s="152">
        <f t="shared" si="13"/>
        <v>0</v>
      </c>
      <c r="P36" s="152">
        <f t="shared" si="13"/>
        <v>0</v>
      </c>
      <c r="Q36" s="152">
        <f t="shared" si="13"/>
        <v>0</v>
      </c>
      <c r="R36" s="152">
        <f t="shared" si="13"/>
        <v>0</v>
      </c>
      <c r="S36" s="152">
        <f t="shared" si="13"/>
        <v>0</v>
      </c>
      <c r="T36" s="152">
        <f t="shared" si="13"/>
        <v>0</v>
      </c>
      <c r="U36" s="152">
        <f t="shared" si="13"/>
        <v>0</v>
      </c>
      <c r="V36" s="152">
        <f t="shared" si="13"/>
        <v>0</v>
      </c>
      <c r="W36" s="152">
        <f t="shared" si="13"/>
        <v>0</v>
      </c>
      <c r="X36" s="152">
        <f t="shared" si="13"/>
        <v>0</v>
      </c>
      <c r="Y36" s="152">
        <f t="shared" si="13"/>
        <v>0</v>
      </c>
      <c r="Z36" s="152">
        <f t="shared" si="13"/>
        <v>0</v>
      </c>
      <c r="AA36" s="152">
        <f t="shared" si="13"/>
        <v>0</v>
      </c>
      <c r="AB36" s="152">
        <f t="shared" si="13"/>
        <v>0</v>
      </c>
      <c r="AC36" s="152">
        <f t="shared" si="12"/>
        <v>0</v>
      </c>
      <c r="AD36" s="152">
        <f t="shared" si="12"/>
        <v>0</v>
      </c>
      <c r="AE36" s="152">
        <f t="shared" si="12"/>
        <v>0</v>
      </c>
      <c r="AF36" s="152">
        <f t="shared" si="12"/>
        <v>0</v>
      </c>
      <c r="AG36" s="152">
        <f t="shared" si="12"/>
        <v>0</v>
      </c>
      <c r="AH36" s="152">
        <f t="shared" si="12"/>
        <v>0</v>
      </c>
      <c r="AI36" s="152">
        <f t="shared" si="10"/>
        <v>0</v>
      </c>
      <c r="AJ36" s="152">
        <f t="shared" si="10"/>
        <v>0</v>
      </c>
      <c r="AK36" s="152">
        <f t="shared" si="10"/>
        <v>0</v>
      </c>
      <c r="AL36" s="152">
        <f t="shared" si="10"/>
        <v>0</v>
      </c>
      <c r="AM36" s="152">
        <f t="shared" si="11"/>
        <v>0</v>
      </c>
      <c r="AN36" s="152">
        <f t="shared" si="11"/>
        <v>0</v>
      </c>
      <c r="AO36" s="152">
        <f t="shared" si="11"/>
        <v>0</v>
      </c>
      <c r="AP36" s="152">
        <f t="shared" si="11"/>
        <v>0</v>
      </c>
      <c r="AQ36" s="152">
        <f t="shared" si="11"/>
        <v>0</v>
      </c>
      <c r="AR36" s="152">
        <f t="shared" si="11"/>
        <v>0</v>
      </c>
      <c r="AS36" s="152">
        <f t="shared" si="11"/>
        <v>0</v>
      </c>
      <c r="AT36" s="152">
        <f t="shared" si="11"/>
        <v>0</v>
      </c>
      <c r="AU36" s="152">
        <f t="shared" si="11"/>
        <v>0</v>
      </c>
      <c r="AV36" s="152">
        <f t="shared" si="11"/>
        <v>0</v>
      </c>
    </row>
    <row r="37" spans="1:48" x14ac:dyDescent="0.2">
      <c r="A37" s="165"/>
      <c r="B37" s="151" t="str">
        <f>IFERROR(VLOOKUP($A37,Salaire!$C:$E,2,0),"")</f>
        <v/>
      </c>
      <c r="C37" s="151" t="str">
        <f>IFERROR(VLOOKUP($A37,Salaire!$C:$E,3,0),"")</f>
        <v/>
      </c>
      <c r="D37" s="163"/>
      <c r="E37" s="163"/>
      <c r="F37" s="152" t="str">
        <f t="shared" si="4"/>
        <v/>
      </c>
      <c r="G37" s="152" t="str">
        <f t="shared" si="5"/>
        <v/>
      </c>
      <c r="H37" s="166"/>
      <c r="I37" s="165"/>
      <c r="J37" s="165"/>
      <c r="K37" s="152" t="str">
        <f t="shared" si="6"/>
        <v/>
      </c>
      <c r="L37" s="152" t="str">
        <f t="shared" si="2"/>
        <v/>
      </c>
      <c r="M37" s="152">
        <f t="shared" si="13"/>
        <v>0</v>
      </c>
      <c r="N37" s="152">
        <f t="shared" si="13"/>
        <v>0</v>
      </c>
      <c r="O37" s="152">
        <f t="shared" si="13"/>
        <v>0</v>
      </c>
      <c r="P37" s="152">
        <f t="shared" si="13"/>
        <v>0</v>
      </c>
      <c r="Q37" s="152">
        <f t="shared" si="13"/>
        <v>0</v>
      </c>
      <c r="R37" s="152">
        <f t="shared" si="13"/>
        <v>0</v>
      </c>
      <c r="S37" s="152">
        <f t="shared" si="13"/>
        <v>0</v>
      </c>
      <c r="T37" s="152">
        <f t="shared" si="13"/>
        <v>0</v>
      </c>
      <c r="U37" s="152">
        <f t="shared" si="13"/>
        <v>0</v>
      </c>
      <c r="V37" s="152">
        <f t="shared" si="13"/>
        <v>0</v>
      </c>
      <c r="W37" s="152">
        <f t="shared" si="13"/>
        <v>0</v>
      </c>
      <c r="X37" s="152">
        <f t="shared" si="13"/>
        <v>0</v>
      </c>
      <c r="Y37" s="152">
        <f t="shared" si="13"/>
        <v>0</v>
      </c>
      <c r="Z37" s="152">
        <f t="shared" si="13"/>
        <v>0</v>
      </c>
      <c r="AA37" s="152">
        <f t="shared" si="13"/>
        <v>0</v>
      </c>
      <c r="AB37" s="152">
        <f t="shared" si="13"/>
        <v>0</v>
      </c>
      <c r="AC37" s="152">
        <f t="shared" si="12"/>
        <v>0</v>
      </c>
      <c r="AD37" s="152">
        <f t="shared" si="12"/>
        <v>0</v>
      </c>
      <c r="AE37" s="152">
        <f t="shared" si="12"/>
        <v>0</v>
      </c>
      <c r="AF37" s="152">
        <f t="shared" si="12"/>
        <v>0</v>
      </c>
      <c r="AG37" s="152">
        <f t="shared" si="12"/>
        <v>0</v>
      </c>
      <c r="AH37" s="152">
        <f t="shared" si="12"/>
        <v>0</v>
      </c>
      <c r="AI37" s="152">
        <f t="shared" si="10"/>
        <v>0</v>
      </c>
      <c r="AJ37" s="152">
        <f t="shared" si="10"/>
        <v>0</v>
      </c>
      <c r="AK37" s="152">
        <f t="shared" si="10"/>
        <v>0</v>
      </c>
      <c r="AL37" s="152">
        <f t="shared" si="10"/>
        <v>0</v>
      </c>
      <c r="AM37" s="152">
        <f t="shared" si="11"/>
        <v>0</v>
      </c>
      <c r="AN37" s="152">
        <f t="shared" si="11"/>
        <v>0</v>
      </c>
      <c r="AO37" s="152">
        <f t="shared" si="11"/>
        <v>0</v>
      </c>
      <c r="AP37" s="152">
        <f t="shared" si="11"/>
        <v>0</v>
      </c>
      <c r="AQ37" s="152">
        <f t="shared" si="11"/>
        <v>0</v>
      </c>
      <c r="AR37" s="152">
        <f t="shared" si="11"/>
        <v>0</v>
      </c>
      <c r="AS37" s="152">
        <f t="shared" si="11"/>
        <v>0</v>
      </c>
      <c r="AT37" s="152">
        <f t="shared" si="11"/>
        <v>0</v>
      </c>
      <c r="AU37" s="152">
        <f t="shared" si="11"/>
        <v>0</v>
      </c>
      <c r="AV37" s="152">
        <f t="shared" si="11"/>
        <v>0</v>
      </c>
    </row>
    <row r="38" spans="1:48" x14ac:dyDescent="0.2">
      <c r="A38" s="165"/>
      <c r="B38" s="151" t="str">
        <f>IFERROR(VLOOKUP($A38,Salaire!$C:$E,2,0),"")</f>
        <v/>
      </c>
      <c r="C38" s="151" t="str">
        <f>IFERROR(VLOOKUP($A38,Salaire!$C:$E,3,0),"")</f>
        <v/>
      </c>
      <c r="D38" s="163"/>
      <c r="E38" s="163"/>
      <c r="F38" s="152" t="str">
        <f t="shared" si="4"/>
        <v/>
      </c>
      <c r="G38" s="152" t="str">
        <f t="shared" si="5"/>
        <v/>
      </c>
      <c r="H38" s="166"/>
      <c r="I38" s="165"/>
      <c r="J38" s="165"/>
      <c r="K38" s="152" t="str">
        <f t="shared" si="6"/>
        <v/>
      </c>
      <c r="L38" s="152" t="str">
        <f t="shared" si="2"/>
        <v/>
      </c>
      <c r="M38" s="152">
        <f t="shared" si="13"/>
        <v>0</v>
      </c>
      <c r="N38" s="152">
        <f t="shared" si="13"/>
        <v>0</v>
      </c>
      <c r="O38" s="152">
        <f t="shared" si="13"/>
        <v>0</v>
      </c>
      <c r="P38" s="152">
        <f t="shared" si="13"/>
        <v>0</v>
      </c>
      <c r="Q38" s="152">
        <f t="shared" si="13"/>
        <v>0</v>
      </c>
      <c r="R38" s="152">
        <f t="shared" si="13"/>
        <v>0</v>
      </c>
      <c r="S38" s="152">
        <f t="shared" si="13"/>
        <v>0</v>
      </c>
      <c r="T38" s="152">
        <f t="shared" si="13"/>
        <v>0</v>
      </c>
      <c r="U38" s="152">
        <f t="shared" si="13"/>
        <v>0</v>
      </c>
      <c r="V38" s="152">
        <f t="shared" si="13"/>
        <v>0</v>
      </c>
      <c r="W38" s="152">
        <f t="shared" si="13"/>
        <v>0</v>
      </c>
      <c r="X38" s="152">
        <f t="shared" si="13"/>
        <v>0</v>
      </c>
      <c r="Y38" s="152">
        <f t="shared" si="13"/>
        <v>0</v>
      </c>
      <c r="Z38" s="152">
        <f t="shared" si="13"/>
        <v>0</v>
      </c>
      <c r="AA38" s="152">
        <f t="shared" si="13"/>
        <v>0</v>
      </c>
      <c r="AB38" s="152">
        <f t="shared" si="13"/>
        <v>0</v>
      </c>
      <c r="AC38" s="152">
        <f t="shared" si="12"/>
        <v>0</v>
      </c>
      <c r="AD38" s="152">
        <f t="shared" si="12"/>
        <v>0</v>
      </c>
      <c r="AE38" s="152">
        <f t="shared" si="12"/>
        <v>0</v>
      </c>
      <c r="AF38" s="152">
        <f t="shared" si="12"/>
        <v>0</v>
      </c>
      <c r="AG38" s="152">
        <f t="shared" si="12"/>
        <v>0</v>
      </c>
      <c r="AH38" s="152">
        <f t="shared" si="12"/>
        <v>0</v>
      </c>
      <c r="AI38" s="152">
        <f t="shared" si="10"/>
        <v>0</v>
      </c>
      <c r="AJ38" s="152">
        <f t="shared" si="10"/>
        <v>0</v>
      </c>
      <c r="AK38" s="152">
        <f t="shared" si="10"/>
        <v>0</v>
      </c>
      <c r="AL38" s="152">
        <f t="shared" si="10"/>
        <v>0</v>
      </c>
      <c r="AM38" s="152">
        <f t="shared" si="11"/>
        <v>0</v>
      </c>
      <c r="AN38" s="152">
        <f t="shared" si="11"/>
        <v>0</v>
      </c>
      <c r="AO38" s="152">
        <f t="shared" si="11"/>
        <v>0</v>
      </c>
      <c r="AP38" s="152">
        <f t="shared" si="11"/>
        <v>0</v>
      </c>
      <c r="AQ38" s="152">
        <f t="shared" si="11"/>
        <v>0</v>
      </c>
      <c r="AR38" s="152">
        <f t="shared" si="11"/>
        <v>0</v>
      </c>
      <c r="AS38" s="152">
        <f t="shared" si="11"/>
        <v>0</v>
      </c>
      <c r="AT38" s="152">
        <f t="shared" si="11"/>
        <v>0</v>
      </c>
      <c r="AU38" s="152">
        <f t="shared" si="11"/>
        <v>0</v>
      </c>
      <c r="AV38" s="152">
        <f t="shared" si="11"/>
        <v>0</v>
      </c>
    </row>
    <row r="39" spans="1:48" x14ac:dyDescent="0.2">
      <c r="A39" s="165"/>
      <c r="B39" s="151" t="str">
        <f>IFERROR(VLOOKUP($A39,Salaire!$C:$E,2,0),"")</f>
        <v/>
      </c>
      <c r="C39" s="151" t="str">
        <f>IFERROR(VLOOKUP($A39,Salaire!$C:$E,3,0),"")</f>
        <v/>
      </c>
      <c r="D39" s="163"/>
      <c r="E39" s="163"/>
      <c r="F39" s="152" t="str">
        <f t="shared" si="4"/>
        <v/>
      </c>
      <c r="G39" s="152" t="str">
        <f t="shared" si="5"/>
        <v/>
      </c>
      <c r="H39" s="166"/>
      <c r="I39" s="165"/>
      <c r="J39" s="165"/>
      <c r="K39" s="152" t="str">
        <f t="shared" si="6"/>
        <v/>
      </c>
      <c r="L39" s="152" t="str">
        <f t="shared" si="2"/>
        <v/>
      </c>
      <c r="M39" s="152">
        <f t="shared" si="13"/>
        <v>0</v>
      </c>
      <c r="N39" s="152">
        <f t="shared" si="13"/>
        <v>0</v>
      </c>
      <c r="O39" s="152">
        <f t="shared" si="13"/>
        <v>0</v>
      </c>
      <c r="P39" s="152">
        <f t="shared" si="13"/>
        <v>0</v>
      </c>
      <c r="Q39" s="152">
        <f t="shared" si="13"/>
        <v>0</v>
      </c>
      <c r="R39" s="152">
        <f t="shared" si="13"/>
        <v>0</v>
      </c>
      <c r="S39" s="152">
        <f t="shared" si="13"/>
        <v>0</v>
      </c>
      <c r="T39" s="152">
        <f t="shared" si="13"/>
        <v>0</v>
      </c>
      <c r="U39" s="152">
        <f t="shared" si="13"/>
        <v>0</v>
      </c>
      <c r="V39" s="152">
        <f t="shared" si="13"/>
        <v>0</v>
      </c>
      <c r="W39" s="152">
        <f t="shared" si="13"/>
        <v>0</v>
      </c>
      <c r="X39" s="152">
        <f t="shared" si="13"/>
        <v>0</v>
      </c>
      <c r="Y39" s="152">
        <f t="shared" si="13"/>
        <v>0</v>
      </c>
      <c r="Z39" s="152">
        <f t="shared" si="13"/>
        <v>0</v>
      </c>
      <c r="AA39" s="152">
        <f t="shared" si="13"/>
        <v>0</v>
      </c>
      <c r="AB39" s="152">
        <f t="shared" si="13"/>
        <v>0</v>
      </c>
      <c r="AC39" s="152">
        <f t="shared" si="12"/>
        <v>0</v>
      </c>
      <c r="AD39" s="152">
        <f t="shared" si="12"/>
        <v>0</v>
      </c>
      <c r="AE39" s="152">
        <f t="shared" si="12"/>
        <v>0</v>
      </c>
      <c r="AF39" s="152">
        <f t="shared" si="12"/>
        <v>0</v>
      </c>
      <c r="AG39" s="152">
        <f t="shared" si="12"/>
        <v>0</v>
      </c>
      <c r="AH39" s="152">
        <f t="shared" si="12"/>
        <v>0</v>
      </c>
      <c r="AI39" s="152">
        <f t="shared" si="10"/>
        <v>0</v>
      </c>
      <c r="AJ39" s="152">
        <f t="shared" si="10"/>
        <v>0</v>
      </c>
      <c r="AK39" s="152">
        <f t="shared" si="10"/>
        <v>0</v>
      </c>
      <c r="AL39" s="152">
        <f t="shared" si="10"/>
        <v>0</v>
      </c>
      <c r="AM39" s="152">
        <f t="shared" si="11"/>
        <v>0</v>
      </c>
      <c r="AN39" s="152">
        <f t="shared" si="11"/>
        <v>0</v>
      </c>
      <c r="AO39" s="152">
        <f t="shared" si="11"/>
        <v>0</v>
      </c>
      <c r="AP39" s="152">
        <f t="shared" si="11"/>
        <v>0</v>
      </c>
      <c r="AQ39" s="152">
        <f t="shared" si="11"/>
        <v>0</v>
      </c>
      <c r="AR39" s="152">
        <f t="shared" ref="AR39:AV39" si="14">+IF(AND(AR$4&gt;=EOMONTH($I39,0),AR$4&lt;=EOMONTH($J39,0)),$L39,0)</f>
        <v>0</v>
      </c>
      <c r="AS39" s="152">
        <f t="shared" si="14"/>
        <v>0</v>
      </c>
      <c r="AT39" s="152">
        <f t="shared" si="14"/>
        <v>0</v>
      </c>
      <c r="AU39" s="152">
        <f t="shared" si="14"/>
        <v>0</v>
      </c>
      <c r="AV39" s="152">
        <f t="shared" si="14"/>
        <v>0</v>
      </c>
    </row>
    <row r="40" spans="1:48" x14ac:dyDescent="0.2">
      <c r="A40" s="165"/>
      <c r="B40" s="151" t="str">
        <f>IFERROR(VLOOKUP($A40,Salaire!$C:$E,2,0),"")</f>
        <v/>
      </c>
      <c r="C40" s="151" t="str">
        <f>IFERROR(VLOOKUP($A40,Salaire!$C:$E,3,0),"")</f>
        <v/>
      </c>
      <c r="D40" s="163"/>
      <c r="E40" s="163"/>
      <c r="F40" s="152" t="str">
        <f t="shared" si="4"/>
        <v/>
      </c>
      <c r="G40" s="152" t="str">
        <f t="shared" si="5"/>
        <v/>
      </c>
      <c r="H40" s="166"/>
      <c r="I40" s="165"/>
      <c r="J40" s="165"/>
      <c r="K40" s="152" t="str">
        <f t="shared" si="6"/>
        <v/>
      </c>
      <c r="L40" s="152" t="str">
        <f t="shared" si="2"/>
        <v/>
      </c>
      <c r="M40" s="152">
        <f t="shared" si="13"/>
        <v>0</v>
      </c>
      <c r="N40" s="152">
        <f t="shared" si="13"/>
        <v>0</v>
      </c>
      <c r="O40" s="152">
        <f t="shared" si="13"/>
        <v>0</v>
      </c>
      <c r="P40" s="152">
        <f t="shared" si="13"/>
        <v>0</v>
      </c>
      <c r="Q40" s="152">
        <f t="shared" si="13"/>
        <v>0</v>
      </c>
      <c r="R40" s="152">
        <f t="shared" si="13"/>
        <v>0</v>
      </c>
      <c r="S40" s="152">
        <f t="shared" si="13"/>
        <v>0</v>
      </c>
      <c r="T40" s="152">
        <f t="shared" si="13"/>
        <v>0</v>
      </c>
      <c r="U40" s="152">
        <f t="shared" si="13"/>
        <v>0</v>
      </c>
      <c r="V40" s="152">
        <f t="shared" si="13"/>
        <v>0</v>
      </c>
      <c r="W40" s="152">
        <f t="shared" si="13"/>
        <v>0</v>
      </c>
      <c r="X40" s="152">
        <f t="shared" si="13"/>
        <v>0</v>
      </c>
      <c r="Y40" s="152">
        <f t="shared" si="13"/>
        <v>0</v>
      </c>
      <c r="Z40" s="152">
        <f t="shared" si="13"/>
        <v>0</v>
      </c>
      <c r="AA40" s="152">
        <f t="shared" si="13"/>
        <v>0</v>
      </c>
      <c r="AB40" s="152">
        <f t="shared" si="13"/>
        <v>0</v>
      </c>
      <c r="AC40" s="152">
        <f t="shared" si="12"/>
        <v>0</v>
      </c>
      <c r="AD40" s="152">
        <f t="shared" si="12"/>
        <v>0</v>
      </c>
      <c r="AE40" s="152">
        <f t="shared" si="12"/>
        <v>0</v>
      </c>
      <c r="AF40" s="152">
        <f t="shared" si="12"/>
        <v>0</v>
      </c>
      <c r="AG40" s="152">
        <f t="shared" si="12"/>
        <v>0</v>
      </c>
      <c r="AH40" s="152">
        <f t="shared" si="12"/>
        <v>0</v>
      </c>
      <c r="AI40" s="152">
        <f t="shared" si="10"/>
        <v>0</v>
      </c>
      <c r="AJ40" s="152">
        <f t="shared" si="10"/>
        <v>0</v>
      </c>
      <c r="AK40" s="152">
        <f t="shared" si="10"/>
        <v>0</v>
      </c>
      <c r="AL40" s="152">
        <f t="shared" si="10"/>
        <v>0</v>
      </c>
      <c r="AM40" s="152">
        <f t="shared" ref="AM40:AV84" si="15">+IF(AND(AM$4&gt;=EOMONTH($I40,0),AM$4&lt;=EOMONTH($J40,0)),$L40,0)</f>
        <v>0</v>
      </c>
      <c r="AN40" s="152">
        <f t="shared" si="15"/>
        <v>0</v>
      </c>
      <c r="AO40" s="152">
        <f t="shared" si="15"/>
        <v>0</v>
      </c>
      <c r="AP40" s="152">
        <f t="shared" si="15"/>
        <v>0</v>
      </c>
      <c r="AQ40" s="152">
        <f t="shared" si="15"/>
        <v>0</v>
      </c>
      <c r="AR40" s="152">
        <f t="shared" si="15"/>
        <v>0</v>
      </c>
      <c r="AS40" s="152">
        <f t="shared" si="15"/>
        <v>0</v>
      </c>
      <c r="AT40" s="152">
        <f t="shared" si="15"/>
        <v>0</v>
      </c>
      <c r="AU40" s="152">
        <f t="shared" si="15"/>
        <v>0</v>
      </c>
      <c r="AV40" s="152">
        <f t="shared" si="15"/>
        <v>0</v>
      </c>
    </row>
    <row r="41" spans="1:48" x14ac:dyDescent="0.2">
      <c r="A41" s="165"/>
      <c r="B41" s="151" t="str">
        <f>IFERROR(VLOOKUP($A41,Salaire!$C:$E,2,0),"")</f>
        <v/>
      </c>
      <c r="C41" s="151" t="str">
        <f>IFERROR(VLOOKUP($A41,Salaire!$C:$E,3,0),"")</f>
        <v/>
      </c>
      <c r="D41" s="163"/>
      <c r="E41" s="163"/>
      <c r="F41" s="152" t="str">
        <f t="shared" si="4"/>
        <v/>
      </c>
      <c r="G41" s="152" t="str">
        <f t="shared" si="5"/>
        <v/>
      </c>
      <c r="H41" s="166"/>
      <c r="I41" s="165"/>
      <c r="J41" s="165"/>
      <c r="K41" s="152" t="str">
        <f t="shared" si="6"/>
        <v/>
      </c>
      <c r="L41" s="152" t="str">
        <f t="shared" si="2"/>
        <v/>
      </c>
      <c r="M41" s="152">
        <f t="shared" si="13"/>
        <v>0</v>
      </c>
      <c r="N41" s="152">
        <f t="shared" si="13"/>
        <v>0</v>
      </c>
      <c r="O41" s="152">
        <f t="shared" si="13"/>
        <v>0</v>
      </c>
      <c r="P41" s="152">
        <f t="shared" si="13"/>
        <v>0</v>
      </c>
      <c r="Q41" s="152">
        <f t="shared" si="13"/>
        <v>0</v>
      </c>
      <c r="R41" s="152">
        <f t="shared" si="13"/>
        <v>0</v>
      </c>
      <c r="S41" s="152">
        <f t="shared" si="13"/>
        <v>0</v>
      </c>
      <c r="T41" s="152">
        <f t="shared" si="13"/>
        <v>0</v>
      </c>
      <c r="U41" s="152">
        <f t="shared" si="13"/>
        <v>0</v>
      </c>
      <c r="V41" s="152">
        <f t="shared" si="13"/>
        <v>0</v>
      </c>
      <c r="W41" s="152">
        <f t="shared" si="13"/>
        <v>0</v>
      </c>
      <c r="X41" s="152">
        <f t="shared" si="13"/>
        <v>0</v>
      </c>
      <c r="Y41" s="152">
        <f t="shared" si="13"/>
        <v>0</v>
      </c>
      <c r="Z41" s="152">
        <f t="shared" si="13"/>
        <v>0</v>
      </c>
      <c r="AA41" s="152">
        <f t="shared" si="13"/>
        <v>0</v>
      </c>
      <c r="AB41" s="152">
        <f t="shared" si="13"/>
        <v>0</v>
      </c>
      <c r="AC41" s="152">
        <f t="shared" si="12"/>
        <v>0</v>
      </c>
      <c r="AD41" s="152">
        <f t="shared" si="12"/>
        <v>0</v>
      </c>
      <c r="AE41" s="152">
        <f t="shared" si="12"/>
        <v>0</v>
      </c>
      <c r="AF41" s="152">
        <f t="shared" si="12"/>
        <v>0</v>
      </c>
      <c r="AG41" s="152">
        <f t="shared" si="12"/>
        <v>0</v>
      </c>
      <c r="AH41" s="152">
        <f t="shared" si="12"/>
        <v>0</v>
      </c>
      <c r="AI41" s="152">
        <f t="shared" si="10"/>
        <v>0</v>
      </c>
      <c r="AJ41" s="152">
        <f t="shared" si="10"/>
        <v>0</v>
      </c>
      <c r="AK41" s="152">
        <f t="shared" si="10"/>
        <v>0</v>
      </c>
      <c r="AL41" s="152">
        <f t="shared" si="10"/>
        <v>0</v>
      </c>
      <c r="AM41" s="152">
        <f t="shared" si="15"/>
        <v>0</v>
      </c>
      <c r="AN41" s="152">
        <f t="shared" si="15"/>
        <v>0</v>
      </c>
      <c r="AO41" s="152">
        <f t="shared" si="15"/>
        <v>0</v>
      </c>
      <c r="AP41" s="152">
        <f t="shared" si="15"/>
        <v>0</v>
      </c>
      <c r="AQ41" s="152">
        <f t="shared" si="15"/>
        <v>0</v>
      </c>
      <c r="AR41" s="152">
        <f t="shared" si="15"/>
        <v>0</v>
      </c>
      <c r="AS41" s="152">
        <f t="shared" si="15"/>
        <v>0</v>
      </c>
      <c r="AT41" s="152">
        <f t="shared" si="15"/>
        <v>0</v>
      </c>
      <c r="AU41" s="152">
        <f t="shared" si="15"/>
        <v>0</v>
      </c>
      <c r="AV41" s="152">
        <f t="shared" si="15"/>
        <v>0</v>
      </c>
    </row>
    <row r="42" spans="1:48" x14ac:dyDescent="0.2">
      <c r="A42" s="165"/>
      <c r="B42" s="151" t="str">
        <f>IFERROR(VLOOKUP($A42,Salaire!$C:$E,2,0),"")</f>
        <v/>
      </c>
      <c r="C42" s="151" t="str">
        <f>IFERROR(VLOOKUP($A42,Salaire!$C:$E,3,0),"")</f>
        <v/>
      </c>
      <c r="D42" s="163"/>
      <c r="E42" s="163"/>
      <c r="F42" s="152" t="str">
        <f t="shared" si="4"/>
        <v/>
      </c>
      <c r="G42" s="152" t="str">
        <f t="shared" si="5"/>
        <v/>
      </c>
      <c r="H42" s="166"/>
      <c r="I42" s="165"/>
      <c r="J42" s="165"/>
      <c r="K42" s="152" t="str">
        <f t="shared" si="6"/>
        <v/>
      </c>
      <c r="L42" s="152" t="str">
        <f t="shared" si="2"/>
        <v/>
      </c>
      <c r="M42" s="152">
        <f t="shared" si="13"/>
        <v>0</v>
      </c>
      <c r="N42" s="152">
        <f t="shared" si="13"/>
        <v>0</v>
      </c>
      <c r="O42" s="152">
        <f t="shared" si="13"/>
        <v>0</v>
      </c>
      <c r="P42" s="152">
        <f t="shared" si="13"/>
        <v>0</v>
      </c>
      <c r="Q42" s="152">
        <f t="shared" si="13"/>
        <v>0</v>
      </c>
      <c r="R42" s="152">
        <f t="shared" si="13"/>
        <v>0</v>
      </c>
      <c r="S42" s="152">
        <f t="shared" si="13"/>
        <v>0</v>
      </c>
      <c r="T42" s="152">
        <f t="shared" si="13"/>
        <v>0</v>
      </c>
      <c r="U42" s="152">
        <f t="shared" si="13"/>
        <v>0</v>
      </c>
      <c r="V42" s="152">
        <f t="shared" si="13"/>
        <v>0</v>
      </c>
      <c r="W42" s="152">
        <f t="shared" si="13"/>
        <v>0</v>
      </c>
      <c r="X42" s="152">
        <f t="shared" si="13"/>
        <v>0</v>
      </c>
      <c r="Y42" s="152">
        <f t="shared" si="13"/>
        <v>0</v>
      </c>
      <c r="Z42" s="152">
        <f t="shared" si="13"/>
        <v>0</v>
      </c>
      <c r="AA42" s="152">
        <f t="shared" si="13"/>
        <v>0</v>
      </c>
      <c r="AB42" s="152">
        <f t="shared" si="13"/>
        <v>0</v>
      </c>
      <c r="AC42" s="152">
        <f t="shared" si="12"/>
        <v>0</v>
      </c>
      <c r="AD42" s="152">
        <f t="shared" si="12"/>
        <v>0</v>
      </c>
      <c r="AE42" s="152">
        <f t="shared" si="12"/>
        <v>0</v>
      </c>
      <c r="AF42" s="152">
        <f t="shared" si="12"/>
        <v>0</v>
      </c>
      <c r="AG42" s="152">
        <f t="shared" si="12"/>
        <v>0</v>
      </c>
      <c r="AH42" s="152">
        <f t="shared" si="12"/>
        <v>0</v>
      </c>
      <c r="AI42" s="152">
        <f t="shared" si="10"/>
        <v>0</v>
      </c>
      <c r="AJ42" s="152">
        <f t="shared" si="10"/>
        <v>0</v>
      </c>
      <c r="AK42" s="152">
        <f t="shared" si="10"/>
        <v>0</v>
      </c>
      <c r="AL42" s="152">
        <f t="shared" si="10"/>
        <v>0</v>
      </c>
      <c r="AM42" s="152">
        <f t="shared" si="15"/>
        <v>0</v>
      </c>
      <c r="AN42" s="152">
        <f t="shared" si="15"/>
        <v>0</v>
      </c>
      <c r="AO42" s="152">
        <f t="shared" si="15"/>
        <v>0</v>
      </c>
      <c r="AP42" s="152">
        <f t="shared" si="15"/>
        <v>0</v>
      </c>
      <c r="AQ42" s="152">
        <f t="shared" si="15"/>
        <v>0</v>
      </c>
      <c r="AR42" s="152">
        <f t="shared" si="15"/>
        <v>0</v>
      </c>
      <c r="AS42" s="152">
        <f t="shared" si="15"/>
        <v>0</v>
      </c>
      <c r="AT42" s="152">
        <f t="shared" si="15"/>
        <v>0</v>
      </c>
      <c r="AU42" s="152">
        <f t="shared" si="15"/>
        <v>0</v>
      </c>
      <c r="AV42" s="152">
        <f t="shared" si="15"/>
        <v>0</v>
      </c>
    </row>
    <row r="43" spans="1:48" x14ac:dyDescent="0.2">
      <c r="A43" s="165"/>
      <c r="B43" s="151" t="str">
        <f>IFERROR(VLOOKUP($A43,Salaire!$C:$E,2,0),"")</f>
        <v/>
      </c>
      <c r="C43" s="151" t="str">
        <f>IFERROR(VLOOKUP($A43,Salaire!$C:$E,3,0),"")</f>
        <v/>
      </c>
      <c r="D43" s="163"/>
      <c r="E43" s="163"/>
      <c r="F43" s="152" t="str">
        <f t="shared" si="4"/>
        <v/>
      </c>
      <c r="G43" s="152" t="str">
        <f t="shared" si="5"/>
        <v/>
      </c>
      <c r="H43" s="166"/>
      <c r="I43" s="165"/>
      <c r="J43" s="165"/>
      <c r="K43" s="152" t="str">
        <f t="shared" si="6"/>
        <v/>
      </c>
      <c r="L43" s="152" t="str">
        <f t="shared" si="2"/>
        <v/>
      </c>
      <c r="M43" s="152">
        <f t="shared" si="13"/>
        <v>0</v>
      </c>
      <c r="N43" s="152">
        <f t="shared" si="13"/>
        <v>0</v>
      </c>
      <c r="O43" s="152">
        <f t="shared" si="13"/>
        <v>0</v>
      </c>
      <c r="P43" s="152">
        <f t="shared" si="13"/>
        <v>0</v>
      </c>
      <c r="Q43" s="152">
        <f t="shared" si="13"/>
        <v>0</v>
      </c>
      <c r="R43" s="152">
        <f t="shared" si="13"/>
        <v>0</v>
      </c>
      <c r="S43" s="152">
        <f t="shared" si="13"/>
        <v>0</v>
      </c>
      <c r="T43" s="152">
        <f t="shared" si="13"/>
        <v>0</v>
      </c>
      <c r="U43" s="152">
        <f t="shared" si="13"/>
        <v>0</v>
      </c>
      <c r="V43" s="152">
        <f t="shared" si="13"/>
        <v>0</v>
      </c>
      <c r="W43" s="152">
        <f t="shared" si="13"/>
        <v>0</v>
      </c>
      <c r="X43" s="152">
        <f t="shared" si="13"/>
        <v>0</v>
      </c>
      <c r="Y43" s="152">
        <f t="shared" si="13"/>
        <v>0</v>
      </c>
      <c r="Z43" s="152">
        <f t="shared" si="13"/>
        <v>0</v>
      </c>
      <c r="AA43" s="152">
        <f t="shared" si="13"/>
        <v>0</v>
      </c>
      <c r="AB43" s="152">
        <f t="shared" si="13"/>
        <v>0</v>
      </c>
      <c r="AC43" s="152">
        <f t="shared" si="12"/>
        <v>0</v>
      </c>
      <c r="AD43" s="152">
        <f t="shared" si="12"/>
        <v>0</v>
      </c>
      <c r="AE43" s="152">
        <f t="shared" si="12"/>
        <v>0</v>
      </c>
      <c r="AF43" s="152">
        <f t="shared" si="12"/>
        <v>0</v>
      </c>
      <c r="AG43" s="152">
        <f t="shared" si="12"/>
        <v>0</v>
      </c>
      <c r="AH43" s="152">
        <f t="shared" si="12"/>
        <v>0</v>
      </c>
      <c r="AI43" s="152">
        <f t="shared" si="10"/>
        <v>0</v>
      </c>
      <c r="AJ43" s="152">
        <f t="shared" si="10"/>
        <v>0</v>
      </c>
      <c r="AK43" s="152">
        <f t="shared" si="10"/>
        <v>0</v>
      </c>
      <c r="AL43" s="152">
        <f t="shared" si="10"/>
        <v>0</v>
      </c>
      <c r="AM43" s="152">
        <f t="shared" si="15"/>
        <v>0</v>
      </c>
      <c r="AN43" s="152">
        <f t="shared" si="15"/>
        <v>0</v>
      </c>
      <c r="AO43" s="152">
        <f t="shared" si="15"/>
        <v>0</v>
      </c>
      <c r="AP43" s="152">
        <f t="shared" si="15"/>
        <v>0</v>
      </c>
      <c r="AQ43" s="152">
        <f t="shared" si="15"/>
        <v>0</v>
      </c>
      <c r="AR43" s="152">
        <f t="shared" si="15"/>
        <v>0</v>
      </c>
      <c r="AS43" s="152">
        <f t="shared" si="15"/>
        <v>0</v>
      </c>
      <c r="AT43" s="152">
        <f t="shared" si="15"/>
        <v>0</v>
      </c>
      <c r="AU43" s="152">
        <f t="shared" si="15"/>
        <v>0</v>
      </c>
      <c r="AV43" s="152">
        <f t="shared" si="15"/>
        <v>0</v>
      </c>
    </row>
    <row r="44" spans="1:48" x14ac:dyDescent="0.2">
      <c r="A44" s="165"/>
      <c r="B44" s="151" t="str">
        <f>IFERROR(VLOOKUP($A44,Salaire!$C:$E,2,0),"")</f>
        <v/>
      </c>
      <c r="C44" s="151" t="str">
        <f>IFERROR(VLOOKUP($A44,Salaire!$C:$E,3,0),"")</f>
        <v/>
      </c>
      <c r="D44" s="163"/>
      <c r="E44" s="163"/>
      <c r="F44" s="152" t="str">
        <f t="shared" si="4"/>
        <v/>
      </c>
      <c r="G44" s="152" t="str">
        <f t="shared" si="5"/>
        <v/>
      </c>
      <c r="H44" s="166"/>
      <c r="I44" s="165"/>
      <c r="J44" s="165"/>
      <c r="K44" s="152" t="str">
        <f t="shared" si="6"/>
        <v/>
      </c>
      <c r="L44" s="152" t="str">
        <f t="shared" si="2"/>
        <v/>
      </c>
      <c r="M44" s="152">
        <f t="shared" si="13"/>
        <v>0</v>
      </c>
      <c r="N44" s="152">
        <f t="shared" si="13"/>
        <v>0</v>
      </c>
      <c r="O44" s="152">
        <f t="shared" si="13"/>
        <v>0</v>
      </c>
      <c r="P44" s="152">
        <f t="shared" si="13"/>
        <v>0</v>
      </c>
      <c r="Q44" s="152">
        <f t="shared" si="13"/>
        <v>0</v>
      </c>
      <c r="R44" s="152">
        <f t="shared" si="13"/>
        <v>0</v>
      </c>
      <c r="S44" s="152">
        <f t="shared" si="13"/>
        <v>0</v>
      </c>
      <c r="T44" s="152">
        <f t="shared" si="13"/>
        <v>0</v>
      </c>
      <c r="U44" s="152">
        <f t="shared" si="13"/>
        <v>0</v>
      </c>
      <c r="V44" s="152">
        <f t="shared" si="13"/>
        <v>0</v>
      </c>
      <c r="W44" s="152">
        <f t="shared" si="13"/>
        <v>0</v>
      </c>
      <c r="X44" s="152">
        <f t="shared" si="13"/>
        <v>0</v>
      </c>
      <c r="Y44" s="152">
        <f t="shared" si="13"/>
        <v>0</v>
      </c>
      <c r="Z44" s="152">
        <f t="shared" si="13"/>
        <v>0</v>
      </c>
      <c r="AA44" s="152">
        <f t="shared" si="13"/>
        <v>0</v>
      </c>
      <c r="AB44" s="152">
        <f t="shared" si="13"/>
        <v>0</v>
      </c>
      <c r="AC44" s="152">
        <f t="shared" si="12"/>
        <v>0</v>
      </c>
      <c r="AD44" s="152">
        <f t="shared" si="12"/>
        <v>0</v>
      </c>
      <c r="AE44" s="152">
        <f t="shared" si="12"/>
        <v>0</v>
      </c>
      <c r="AF44" s="152">
        <f t="shared" si="12"/>
        <v>0</v>
      </c>
      <c r="AG44" s="152">
        <f t="shared" si="12"/>
        <v>0</v>
      </c>
      <c r="AH44" s="152">
        <f t="shared" si="12"/>
        <v>0</v>
      </c>
      <c r="AI44" s="152">
        <f t="shared" si="10"/>
        <v>0</v>
      </c>
      <c r="AJ44" s="152">
        <f t="shared" si="10"/>
        <v>0</v>
      </c>
      <c r="AK44" s="152">
        <f t="shared" si="10"/>
        <v>0</v>
      </c>
      <c r="AL44" s="152">
        <f t="shared" si="10"/>
        <v>0</v>
      </c>
      <c r="AM44" s="152">
        <f t="shared" si="15"/>
        <v>0</v>
      </c>
      <c r="AN44" s="152">
        <f t="shared" si="15"/>
        <v>0</v>
      </c>
      <c r="AO44" s="152">
        <f t="shared" si="15"/>
        <v>0</v>
      </c>
      <c r="AP44" s="152">
        <f t="shared" si="15"/>
        <v>0</v>
      </c>
      <c r="AQ44" s="152">
        <f t="shared" si="15"/>
        <v>0</v>
      </c>
      <c r="AR44" s="152">
        <f t="shared" si="15"/>
        <v>0</v>
      </c>
      <c r="AS44" s="152">
        <f t="shared" si="15"/>
        <v>0</v>
      </c>
      <c r="AT44" s="152">
        <f t="shared" si="15"/>
        <v>0</v>
      </c>
      <c r="AU44" s="152">
        <f t="shared" si="15"/>
        <v>0</v>
      </c>
      <c r="AV44" s="152">
        <f t="shared" si="15"/>
        <v>0</v>
      </c>
    </row>
    <row r="45" spans="1:48" x14ac:dyDescent="0.2">
      <c r="A45" s="165"/>
      <c r="B45" s="151" t="str">
        <f>IFERROR(VLOOKUP($A45,Salaire!$C:$E,2,0),"")</f>
        <v/>
      </c>
      <c r="C45" s="151" t="str">
        <f>IFERROR(VLOOKUP($A45,Salaire!$C:$E,3,0),"")</f>
        <v/>
      </c>
      <c r="D45" s="163"/>
      <c r="E45" s="163"/>
      <c r="F45" s="152" t="str">
        <f t="shared" si="4"/>
        <v/>
      </c>
      <c r="G45" s="152" t="str">
        <f t="shared" si="5"/>
        <v/>
      </c>
      <c r="H45" s="166"/>
      <c r="I45" s="165"/>
      <c r="J45" s="165"/>
      <c r="K45" s="152" t="str">
        <f t="shared" si="6"/>
        <v/>
      </c>
      <c r="L45" s="152" t="str">
        <f t="shared" si="2"/>
        <v/>
      </c>
      <c r="M45" s="152">
        <f t="shared" si="13"/>
        <v>0</v>
      </c>
      <c r="N45" s="152">
        <f t="shared" si="13"/>
        <v>0</v>
      </c>
      <c r="O45" s="152">
        <f t="shared" si="13"/>
        <v>0</v>
      </c>
      <c r="P45" s="152">
        <f t="shared" si="13"/>
        <v>0</v>
      </c>
      <c r="Q45" s="152">
        <f t="shared" si="13"/>
        <v>0</v>
      </c>
      <c r="R45" s="152">
        <f t="shared" si="13"/>
        <v>0</v>
      </c>
      <c r="S45" s="152">
        <f t="shared" si="13"/>
        <v>0</v>
      </c>
      <c r="T45" s="152">
        <f t="shared" si="13"/>
        <v>0</v>
      </c>
      <c r="U45" s="152">
        <f t="shared" si="13"/>
        <v>0</v>
      </c>
      <c r="V45" s="152">
        <f t="shared" si="13"/>
        <v>0</v>
      </c>
      <c r="W45" s="152">
        <f t="shared" si="13"/>
        <v>0</v>
      </c>
      <c r="X45" s="152">
        <f t="shared" si="13"/>
        <v>0</v>
      </c>
      <c r="Y45" s="152">
        <f t="shared" si="13"/>
        <v>0</v>
      </c>
      <c r="Z45" s="152">
        <f t="shared" si="13"/>
        <v>0</v>
      </c>
      <c r="AA45" s="152">
        <f t="shared" si="13"/>
        <v>0</v>
      </c>
      <c r="AB45" s="152">
        <f t="shared" si="13"/>
        <v>0</v>
      </c>
      <c r="AC45" s="152">
        <f t="shared" si="12"/>
        <v>0</v>
      </c>
      <c r="AD45" s="152">
        <f t="shared" si="12"/>
        <v>0</v>
      </c>
      <c r="AE45" s="152">
        <f t="shared" si="12"/>
        <v>0</v>
      </c>
      <c r="AF45" s="152">
        <f t="shared" si="12"/>
        <v>0</v>
      </c>
      <c r="AG45" s="152">
        <f t="shared" si="12"/>
        <v>0</v>
      </c>
      <c r="AH45" s="152">
        <f t="shared" si="12"/>
        <v>0</v>
      </c>
      <c r="AI45" s="152">
        <f t="shared" si="10"/>
        <v>0</v>
      </c>
      <c r="AJ45" s="152">
        <f t="shared" si="10"/>
        <v>0</v>
      </c>
      <c r="AK45" s="152">
        <f t="shared" si="10"/>
        <v>0</v>
      </c>
      <c r="AL45" s="152">
        <f t="shared" si="10"/>
        <v>0</v>
      </c>
      <c r="AM45" s="152">
        <f t="shared" si="15"/>
        <v>0</v>
      </c>
      <c r="AN45" s="152">
        <f t="shared" si="15"/>
        <v>0</v>
      </c>
      <c r="AO45" s="152">
        <f t="shared" si="15"/>
        <v>0</v>
      </c>
      <c r="AP45" s="152">
        <f t="shared" si="15"/>
        <v>0</v>
      </c>
      <c r="AQ45" s="152">
        <f t="shared" si="15"/>
        <v>0</v>
      </c>
      <c r="AR45" s="152">
        <f t="shared" si="15"/>
        <v>0</v>
      </c>
      <c r="AS45" s="152">
        <f t="shared" si="15"/>
        <v>0</v>
      </c>
      <c r="AT45" s="152">
        <f t="shared" si="15"/>
        <v>0</v>
      </c>
      <c r="AU45" s="152">
        <f t="shared" si="15"/>
        <v>0</v>
      </c>
      <c r="AV45" s="152">
        <f t="shared" si="15"/>
        <v>0</v>
      </c>
    </row>
    <row r="46" spans="1:48" x14ac:dyDescent="0.2">
      <c r="A46" s="165"/>
      <c r="B46" s="151" t="str">
        <f>IFERROR(VLOOKUP($A46,Salaire!$C:$E,2,0),"")</f>
        <v/>
      </c>
      <c r="C46" s="151" t="str">
        <f>IFERROR(VLOOKUP($A46,Salaire!$C:$E,3,0),"")</f>
        <v/>
      </c>
      <c r="D46" s="163"/>
      <c r="E46" s="163"/>
      <c r="F46" s="152" t="str">
        <f t="shared" si="4"/>
        <v/>
      </c>
      <c r="G46" s="152" t="str">
        <f t="shared" si="5"/>
        <v/>
      </c>
      <c r="H46" s="166"/>
      <c r="I46" s="165"/>
      <c r="J46" s="165"/>
      <c r="K46" s="152" t="str">
        <f t="shared" si="6"/>
        <v/>
      </c>
      <c r="L46" s="152" t="str">
        <f t="shared" si="2"/>
        <v/>
      </c>
      <c r="M46" s="152">
        <f t="shared" si="13"/>
        <v>0</v>
      </c>
      <c r="N46" s="152">
        <f t="shared" si="13"/>
        <v>0</v>
      </c>
      <c r="O46" s="152">
        <f t="shared" si="13"/>
        <v>0</v>
      </c>
      <c r="P46" s="152">
        <f t="shared" si="13"/>
        <v>0</v>
      </c>
      <c r="Q46" s="152">
        <f t="shared" si="13"/>
        <v>0</v>
      </c>
      <c r="R46" s="152">
        <f t="shared" si="13"/>
        <v>0</v>
      </c>
      <c r="S46" s="152">
        <f t="shared" si="13"/>
        <v>0</v>
      </c>
      <c r="T46" s="152">
        <f t="shared" si="13"/>
        <v>0</v>
      </c>
      <c r="U46" s="152">
        <f t="shared" si="13"/>
        <v>0</v>
      </c>
      <c r="V46" s="152">
        <f t="shared" si="13"/>
        <v>0</v>
      </c>
      <c r="W46" s="152">
        <f t="shared" si="13"/>
        <v>0</v>
      </c>
      <c r="X46" s="152">
        <f t="shared" si="13"/>
        <v>0</v>
      </c>
      <c r="Y46" s="152">
        <f t="shared" si="13"/>
        <v>0</v>
      </c>
      <c r="Z46" s="152">
        <f t="shared" si="13"/>
        <v>0</v>
      </c>
      <c r="AA46" s="152">
        <f t="shared" si="13"/>
        <v>0</v>
      </c>
      <c r="AB46" s="152">
        <f t="shared" ref="AB46:AQ61" si="16">+IF(AND(AB$4&gt;=EOMONTH($I46,0),AB$4&lt;=EOMONTH($J46,0)),$L46,0)</f>
        <v>0</v>
      </c>
      <c r="AC46" s="152">
        <f t="shared" si="16"/>
        <v>0</v>
      </c>
      <c r="AD46" s="152">
        <f t="shared" si="16"/>
        <v>0</v>
      </c>
      <c r="AE46" s="152">
        <f t="shared" si="16"/>
        <v>0</v>
      </c>
      <c r="AF46" s="152">
        <f t="shared" si="16"/>
        <v>0</v>
      </c>
      <c r="AG46" s="152">
        <f t="shared" si="16"/>
        <v>0</v>
      </c>
      <c r="AH46" s="152">
        <f t="shared" si="16"/>
        <v>0</v>
      </c>
      <c r="AI46" s="152">
        <f t="shared" si="16"/>
        <v>0</v>
      </c>
      <c r="AJ46" s="152">
        <f t="shared" si="16"/>
        <v>0</v>
      </c>
      <c r="AK46" s="152">
        <f t="shared" si="16"/>
        <v>0</v>
      </c>
      <c r="AL46" s="152">
        <f t="shared" si="16"/>
        <v>0</v>
      </c>
      <c r="AM46" s="152">
        <f t="shared" si="16"/>
        <v>0</v>
      </c>
      <c r="AN46" s="152">
        <f t="shared" si="16"/>
        <v>0</v>
      </c>
      <c r="AO46" s="152">
        <f t="shared" si="16"/>
        <v>0</v>
      </c>
      <c r="AP46" s="152">
        <f t="shared" si="16"/>
        <v>0</v>
      </c>
      <c r="AQ46" s="152">
        <f t="shared" si="16"/>
        <v>0</v>
      </c>
      <c r="AR46" s="152">
        <f t="shared" si="15"/>
        <v>0</v>
      </c>
      <c r="AS46" s="152">
        <f t="shared" si="15"/>
        <v>0</v>
      </c>
      <c r="AT46" s="152">
        <f t="shared" si="15"/>
        <v>0</v>
      </c>
      <c r="AU46" s="152">
        <f t="shared" si="15"/>
        <v>0</v>
      </c>
      <c r="AV46" s="152">
        <f t="shared" si="15"/>
        <v>0</v>
      </c>
    </row>
    <row r="47" spans="1:48" x14ac:dyDescent="0.2">
      <c r="A47" s="165"/>
      <c r="B47" s="151" t="str">
        <f>IFERROR(VLOOKUP($A47,Salaire!$C:$E,2,0),"")</f>
        <v/>
      </c>
      <c r="C47" s="151" t="str">
        <f>IFERROR(VLOOKUP($A47,Salaire!$C:$E,3,0),"")</f>
        <v/>
      </c>
      <c r="D47" s="163"/>
      <c r="E47" s="163"/>
      <c r="F47" s="152" t="str">
        <f t="shared" si="4"/>
        <v/>
      </c>
      <c r="G47" s="152" t="str">
        <f t="shared" si="5"/>
        <v/>
      </c>
      <c r="H47" s="166"/>
      <c r="I47" s="165"/>
      <c r="J47" s="165"/>
      <c r="K47" s="152" t="str">
        <f t="shared" si="6"/>
        <v/>
      </c>
      <c r="L47" s="152" t="str">
        <f t="shared" si="2"/>
        <v/>
      </c>
      <c r="M47" s="152">
        <f t="shared" ref="M47:AB62" si="17">+IF(AND(M$4&gt;=EOMONTH($I47,0),M$4&lt;=EOMONTH($J47,0)),$L47,0)</f>
        <v>0</v>
      </c>
      <c r="N47" s="152">
        <f t="shared" si="17"/>
        <v>0</v>
      </c>
      <c r="O47" s="152">
        <f t="shared" si="17"/>
        <v>0</v>
      </c>
      <c r="P47" s="152">
        <f t="shared" si="17"/>
        <v>0</v>
      </c>
      <c r="Q47" s="152">
        <f t="shared" si="17"/>
        <v>0</v>
      </c>
      <c r="R47" s="152">
        <f t="shared" si="17"/>
        <v>0</v>
      </c>
      <c r="S47" s="152">
        <f t="shared" si="17"/>
        <v>0</v>
      </c>
      <c r="T47" s="152">
        <f t="shared" si="17"/>
        <v>0</v>
      </c>
      <c r="U47" s="152">
        <f t="shared" si="17"/>
        <v>0</v>
      </c>
      <c r="V47" s="152">
        <f t="shared" si="17"/>
        <v>0</v>
      </c>
      <c r="W47" s="152">
        <f t="shared" si="17"/>
        <v>0</v>
      </c>
      <c r="X47" s="152">
        <f t="shared" si="17"/>
        <v>0</v>
      </c>
      <c r="Y47" s="152">
        <f t="shared" si="17"/>
        <v>0</v>
      </c>
      <c r="Z47" s="152">
        <f t="shared" si="17"/>
        <v>0</v>
      </c>
      <c r="AA47" s="152">
        <f t="shared" si="17"/>
        <v>0</v>
      </c>
      <c r="AB47" s="152">
        <f t="shared" si="17"/>
        <v>0</v>
      </c>
      <c r="AC47" s="152">
        <f t="shared" si="16"/>
        <v>0</v>
      </c>
      <c r="AD47" s="152">
        <f t="shared" si="16"/>
        <v>0</v>
      </c>
      <c r="AE47" s="152">
        <f t="shared" si="16"/>
        <v>0</v>
      </c>
      <c r="AF47" s="152">
        <f t="shared" si="16"/>
        <v>0</v>
      </c>
      <c r="AG47" s="152">
        <f t="shared" si="16"/>
        <v>0</v>
      </c>
      <c r="AH47" s="152">
        <f t="shared" si="16"/>
        <v>0</v>
      </c>
      <c r="AI47" s="152">
        <f t="shared" si="16"/>
        <v>0</v>
      </c>
      <c r="AJ47" s="152">
        <f t="shared" si="16"/>
        <v>0</v>
      </c>
      <c r="AK47" s="152">
        <f t="shared" si="16"/>
        <v>0</v>
      </c>
      <c r="AL47" s="152">
        <f t="shared" si="16"/>
        <v>0</v>
      </c>
      <c r="AM47" s="152">
        <f t="shared" si="16"/>
        <v>0</v>
      </c>
      <c r="AN47" s="152">
        <f t="shared" si="16"/>
        <v>0</v>
      </c>
      <c r="AO47" s="152">
        <f t="shared" si="16"/>
        <v>0</v>
      </c>
      <c r="AP47" s="152">
        <f t="shared" si="16"/>
        <v>0</v>
      </c>
      <c r="AQ47" s="152">
        <f t="shared" si="16"/>
        <v>0</v>
      </c>
      <c r="AR47" s="152">
        <f t="shared" si="15"/>
        <v>0</v>
      </c>
      <c r="AS47" s="152">
        <f t="shared" si="15"/>
        <v>0</v>
      </c>
      <c r="AT47" s="152">
        <f t="shared" si="15"/>
        <v>0</v>
      </c>
      <c r="AU47" s="152">
        <f t="shared" si="15"/>
        <v>0</v>
      </c>
      <c r="AV47" s="152">
        <f t="shared" si="15"/>
        <v>0</v>
      </c>
    </row>
    <row r="48" spans="1:48" x14ac:dyDescent="0.2">
      <c r="A48" s="165"/>
      <c r="B48" s="151" t="str">
        <f>IFERROR(VLOOKUP($A48,Salaire!$C:$E,2,0),"")</f>
        <v/>
      </c>
      <c r="C48" s="151" t="str">
        <f>IFERROR(VLOOKUP($A48,Salaire!$C:$E,3,0),"")</f>
        <v/>
      </c>
      <c r="D48" s="163"/>
      <c r="E48" s="163"/>
      <c r="F48" s="152" t="str">
        <f t="shared" si="4"/>
        <v/>
      </c>
      <c r="G48" s="152" t="str">
        <f t="shared" si="5"/>
        <v/>
      </c>
      <c r="H48" s="166"/>
      <c r="I48" s="165"/>
      <c r="J48" s="165"/>
      <c r="K48" s="152" t="str">
        <f t="shared" si="6"/>
        <v/>
      </c>
      <c r="L48" s="152" t="str">
        <f t="shared" si="2"/>
        <v/>
      </c>
      <c r="M48" s="152">
        <f t="shared" si="17"/>
        <v>0</v>
      </c>
      <c r="N48" s="152">
        <f t="shared" si="17"/>
        <v>0</v>
      </c>
      <c r="O48" s="152">
        <f t="shared" si="17"/>
        <v>0</v>
      </c>
      <c r="P48" s="152">
        <f t="shared" si="17"/>
        <v>0</v>
      </c>
      <c r="Q48" s="152">
        <f t="shared" si="17"/>
        <v>0</v>
      </c>
      <c r="R48" s="152">
        <f t="shared" si="17"/>
        <v>0</v>
      </c>
      <c r="S48" s="152">
        <f t="shared" si="17"/>
        <v>0</v>
      </c>
      <c r="T48" s="152">
        <f t="shared" si="17"/>
        <v>0</v>
      </c>
      <c r="U48" s="152">
        <f t="shared" si="17"/>
        <v>0</v>
      </c>
      <c r="V48" s="152">
        <f t="shared" si="17"/>
        <v>0</v>
      </c>
      <c r="W48" s="152">
        <f t="shared" si="17"/>
        <v>0</v>
      </c>
      <c r="X48" s="152">
        <f t="shared" si="17"/>
        <v>0</v>
      </c>
      <c r="Y48" s="152">
        <f t="shared" si="17"/>
        <v>0</v>
      </c>
      <c r="Z48" s="152">
        <f t="shared" si="17"/>
        <v>0</v>
      </c>
      <c r="AA48" s="152">
        <f t="shared" si="17"/>
        <v>0</v>
      </c>
      <c r="AB48" s="152">
        <f t="shared" si="17"/>
        <v>0</v>
      </c>
      <c r="AC48" s="152">
        <f t="shared" si="16"/>
        <v>0</v>
      </c>
      <c r="AD48" s="152">
        <f t="shared" si="16"/>
        <v>0</v>
      </c>
      <c r="AE48" s="152">
        <f t="shared" si="16"/>
        <v>0</v>
      </c>
      <c r="AF48" s="152">
        <f t="shared" si="16"/>
        <v>0</v>
      </c>
      <c r="AG48" s="152">
        <f t="shared" si="16"/>
        <v>0</v>
      </c>
      <c r="AH48" s="152">
        <f t="shared" si="16"/>
        <v>0</v>
      </c>
      <c r="AI48" s="152">
        <f t="shared" si="16"/>
        <v>0</v>
      </c>
      <c r="AJ48" s="152">
        <f t="shared" si="16"/>
        <v>0</v>
      </c>
      <c r="AK48" s="152">
        <f t="shared" si="16"/>
        <v>0</v>
      </c>
      <c r="AL48" s="152">
        <f t="shared" si="16"/>
        <v>0</v>
      </c>
      <c r="AM48" s="152">
        <f t="shared" si="16"/>
        <v>0</v>
      </c>
      <c r="AN48" s="152">
        <f t="shared" si="16"/>
        <v>0</v>
      </c>
      <c r="AO48" s="152">
        <f t="shared" si="16"/>
        <v>0</v>
      </c>
      <c r="AP48" s="152">
        <f t="shared" si="16"/>
        <v>0</v>
      </c>
      <c r="AQ48" s="152">
        <f t="shared" si="16"/>
        <v>0</v>
      </c>
      <c r="AR48" s="152">
        <f t="shared" si="15"/>
        <v>0</v>
      </c>
      <c r="AS48" s="152">
        <f t="shared" si="15"/>
        <v>0</v>
      </c>
      <c r="AT48" s="152">
        <f t="shared" si="15"/>
        <v>0</v>
      </c>
      <c r="AU48" s="152">
        <f t="shared" si="15"/>
        <v>0</v>
      </c>
      <c r="AV48" s="152">
        <f t="shared" si="15"/>
        <v>0</v>
      </c>
    </row>
    <row r="49" spans="1:48" x14ac:dyDescent="0.2">
      <c r="A49" s="165"/>
      <c r="B49" s="151" t="str">
        <f>IFERROR(VLOOKUP($A49,Salaire!$C:$E,2,0),"")</f>
        <v/>
      </c>
      <c r="C49" s="151" t="str">
        <f>IFERROR(VLOOKUP($A49,Salaire!$C:$E,3,0),"")</f>
        <v/>
      </c>
      <c r="D49" s="163"/>
      <c r="E49" s="163"/>
      <c r="F49" s="152" t="str">
        <f t="shared" si="4"/>
        <v/>
      </c>
      <c r="G49" s="152" t="str">
        <f t="shared" si="5"/>
        <v/>
      </c>
      <c r="H49" s="166"/>
      <c r="I49" s="165"/>
      <c r="J49" s="165"/>
      <c r="K49" s="152" t="str">
        <f t="shared" si="6"/>
        <v/>
      </c>
      <c r="L49" s="152" t="str">
        <f t="shared" si="2"/>
        <v/>
      </c>
      <c r="M49" s="152">
        <f t="shared" si="17"/>
        <v>0</v>
      </c>
      <c r="N49" s="152">
        <f t="shared" si="17"/>
        <v>0</v>
      </c>
      <c r="O49" s="152">
        <f t="shared" si="17"/>
        <v>0</v>
      </c>
      <c r="P49" s="152">
        <f t="shared" si="17"/>
        <v>0</v>
      </c>
      <c r="Q49" s="152">
        <f t="shared" si="17"/>
        <v>0</v>
      </c>
      <c r="R49" s="152">
        <f t="shared" si="17"/>
        <v>0</v>
      </c>
      <c r="S49" s="152">
        <f t="shared" si="17"/>
        <v>0</v>
      </c>
      <c r="T49" s="152">
        <f t="shared" si="17"/>
        <v>0</v>
      </c>
      <c r="U49" s="152">
        <f t="shared" si="17"/>
        <v>0</v>
      </c>
      <c r="V49" s="152">
        <f t="shared" si="17"/>
        <v>0</v>
      </c>
      <c r="W49" s="152">
        <f t="shared" si="17"/>
        <v>0</v>
      </c>
      <c r="X49" s="152">
        <f t="shared" si="17"/>
        <v>0</v>
      </c>
      <c r="Y49" s="152">
        <f t="shared" si="17"/>
        <v>0</v>
      </c>
      <c r="Z49" s="152">
        <f t="shared" si="17"/>
        <v>0</v>
      </c>
      <c r="AA49" s="152">
        <f t="shared" si="17"/>
        <v>0</v>
      </c>
      <c r="AB49" s="152">
        <f t="shared" si="17"/>
        <v>0</v>
      </c>
      <c r="AC49" s="152">
        <f t="shared" si="16"/>
        <v>0</v>
      </c>
      <c r="AD49" s="152">
        <f t="shared" si="16"/>
        <v>0</v>
      </c>
      <c r="AE49" s="152">
        <f t="shared" si="16"/>
        <v>0</v>
      </c>
      <c r="AF49" s="152">
        <f t="shared" si="16"/>
        <v>0</v>
      </c>
      <c r="AG49" s="152">
        <f t="shared" si="16"/>
        <v>0</v>
      </c>
      <c r="AH49" s="152">
        <f t="shared" si="16"/>
        <v>0</v>
      </c>
      <c r="AI49" s="152">
        <f t="shared" si="16"/>
        <v>0</v>
      </c>
      <c r="AJ49" s="152">
        <f t="shared" si="16"/>
        <v>0</v>
      </c>
      <c r="AK49" s="152">
        <f t="shared" si="16"/>
        <v>0</v>
      </c>
      <c r="AL49" s="152">
        <f t="shared" si="16"/>
        <v>0</v>
      </c>
      <c r="AM49" s="152">
        <f t="shared" si="16"/>
        <v>0</v>
      </c>
      <c r="AN49" s="152">
        <f t="shared" si="16"/>
        <v>0</v>
      </c>
      <c r="AO49" s="152">
        <f t="shared" si="16"/>
        <v>0</v>
      </c>
      <c r="AP49" s="152">
        <f t="shared" si="16"/>
        <v>0</v>
      </c>
      <c r="AQ49" s="152">
        <f t="shared" si="16"/>
        <v>0</v>
      </c>
      <c r="AR49" s="152">
        <f t="shared" si="15"/>
        <v>0</v>
      </c>
      <c r="AS49" s="152">
        <f t="shared" si="15"/>
        <v>0</v>
      </c>
      <c r="AT49" s="152">
        <f t="shared" si="15"/>
        <v>0</v>
      </c>
      <c r="AU49" s="152">
        <f t="shared" si="15"/>
        <v>0</v>
      </c>
      <c r="AV49" s="152">
        <f t="shared" si="15"/>
        <v>0</v>
      </c>
    </row>
    <row r="50" spans="1:48" x14ac:dyDescent="0.2">
      <c r="A50" s="165"/>
      <c r="B50" s="151" t="str">
        <f>IFERROR(VLOOKUP($A50,Salaire!$C:$E,2,0),"")</f>
        <v/>
      </c>
      <c r="C50" s="151" t="str">
        <f>IFERROR(VLOOKUP($A50,Salaire!$C:$E,3,0),"")</f>
        <v/>
      </c>
      <c r="D50" s="163"/>
      <c r="E50" s="163"/>
      <c r="F50" s="152" t="str">
        <f t="shared" si="4"/>
        <v/>
      </c>
      <c r="G50" s="152" t="str">
        <f t="shared" si="5"/>
        <v/>
      </c>
      <c r="H50" s="166"/>
      <c r="I50" s="165"/>
      <c r="J50" s="165"/>
      <c r="K50" s="152" t="str">
        <f t="shared" si="6"/>
        <v/>
      </c>
      <c r="L50" s="152" t="str">
        <f t="shared" si="2"/>
        <v/>
      </c>
      <c r="M50" s="152">
        <f t="shared" si="17"/>
        <v>0</v>
      </c>
      <c r="N50" s="152">
        <f t="shared" si="17"/>
        <v>0</v>
      </c>
      <c r="O50" s="152">
        <f t="shared" si="17"/>
        <v>0</v>
      </c>
      <c r="P50" s="152">
        <f t="shared" si="17"/>
        <v>0</v>
      </c>
      <c r="Q50" s="152">
        <f t="shared" si="17"/>
        <v>0</v>
      </c>
      <c r="R50" s="152">
        <f t="shared" si="17"/>
        <v>0</v>
      </c>
      <c r="S50" s="152">
        <f t="shared" si="17"/>
        <v>0</v>
      </c>
      <c r="T50" s="152">
        <f t="shared" si="17"/>
        <v>0</v>
      </c>
      <c r="U50" s="152">
        <f t="shared" si="17"/>
        <v>0</v>
      </c>
      <c r="V50" s="152">
        <f t="shared" si="17"/>
        <v>0</v>
      </c>
      <c r="W50" s="152">
        <f t="shared" si="17"/>
        <v>0</v>
      </c>
      <c r="X50" s="152">
        <f t="shared" si="17"/>
        <v>0</v>
      </c>
      <c r="Y50" s="152">
        <f t="shared" si="17"/>
        <v>0</v>
      </c>
      <c r="Z50" s="152">
        <f t="shared" si="17"/>
        <v>0</v>
      </c>
      <c r="AA50" s="152">
        <f t="shared" si="17"/>
        <v>0</v>
      </c>
      <c r="AB50" s="152">
        <f t="shared" si="17"/>
        <v>0</v>
      </c>
      <c r="AC50" s="152">
        <f t="shared" si="16"/>
        <v>0</v>
      </c>
      <c r="AD50" s="152">
        <f t="shared" si="16"/>
        <v>0</v>
      </c>
      <c r="AE50" s="152">
        <f t="shared" si="16"/>
        <v>0</v>
      </c>
      <c r="AF50" s="152">
        <f t="shared" si="16"/>
        <v>0</v>
      </c>
      <c r="AG50" s="152">
        <f t="shared" si="16"/>
        <v>0</v>
      </c>
      <c r="AH50" s="152">
        <f t="shared" si="16"/>
        <v>0</v>
      </c>
      <c r="AI50" s="152">
        <f t="shared" si="16"/>
        <v>0</v>
      </c>
      <c r="AJ50" s="152">
        <f t="shared" si="16"/>
        <v>0</v>
      </c>
      <c r="AK50" s="152">
        <f t="shared" si="16"/>
        <v>0</v>
      </c>
      <c r="AL50" s="152">
        <f t="shared" si="16"/>
        <v>0</v>
      </c>
      <c r="AM50" s="152">
        <f t="shared" si="16"/>
        <v>0</v>
      </c>
      <c r="AN50" s="152">
        <f t="shared" si="16"/>
        <v>0</v>
      </c>
      <c r="AO50" s="152">
        <f t="shared" si="16"/>
        <v>0</v>
      </c>
      <c r="AP50" s="152">
        <f t="shared" si="16"/>
        <v>0</v>
      </c>
      <c r="AQ50" s="152">
        <f t="shared" si="16"/>
        <v>0</v>
      </c>
      <c r="AR50" s="152">
        <f t="shared" si="15"/>
        <v>0</v>
      </c>
      <c r="AS50" s="152">
        <f t="shared" si="15"/>
        <v>0</v>
      </c>
      <c r="AT50" s="152">
        <f t="shared" si="15"/>
        <v>0</v>
      </c>
      <c r="AU50" s="152">
        <f t="shared" si="15"/>
        <v>0</v>
      </c>
      <c r="AV50" s="152">
        <f t="shared" si="15"/>
        <v>0</v>
      </c>
    </row>
    <row r="51" spans="1:48" x14ac:dyDescent="0.2">
      <c r="A51" s="165"/>
      <c r="B51" s="151" t="str">
        <f>IFERROR(VLOOKUP($A51,Salaire!$C:$E,2,0),"")</f>
        <v/>
      </c>
      <c r="C51" s="151" t="str">
        <f>IFERROR(VLOOKUP($A51,Salaire!$C:$E,3,0),"")</f>
        <v/>
      </c>
      <c r="D51" s="163"/>
      <c r="E51" s="163"/>
      <c r="F51" s="152" t="str">
        <f t="shared" si="4"/>
        <v/>
      </c>
      <c r="G51" s="152" t="str">
        <f t="shared" si="5"/>
        <v/>
      </c>
      <c r="H51" s="166"/>
      <c r="I51" s="165"/>
      <c r="J51" s="165"/>
      <c r="K51" s="152" t="str">
        <f t="shared" si="6"/>
        <v/>
      </c>
      <c r="L51" s="152" t="str">
        <f t="shared" si="2"/>
        <v/>
      </c>
      <c r="M51" s="152">
        <f t="shared" si="17"/>
        <v>0</v>
      </c>
      <c r="N51" s="152">
        <f t="shared" si="17"/>
        <v>0</v>
      </c>
      <c r="O51" s="152">
        <f t="shared" si="17"/>
        <v>0</v>
      </c>
      <c r="P51" s="152">
        <f t="shared" si="17"/>
        <v>0</v>
      </c>
      <c r="Q51" s="152">
        <f t="shared" si="17"/>
        <v>0</v>
      </c>
      <c r="R51" s="152">
        <f t="shared" si="17"/>
        <v>0</v>
      </c>
      <c r="S51" s="152">
        <f t="shared" si="17"/>
        <v>0</v>
      </c>
      <c r="T51" s="152">
        <f t="shared" si="17"/>
        <v>0</v>
      </c>
      <c r="U51" s="152">
        <f t="shared" si="17"/>
        <v>0</v>
      </c>
      <c r="V51" s="152">
        <f t="shared" si="17"/>
        <v>0</v>
      </c>
      <c r="W51" s="152">
        <f t="shared" si="17"/>
        <v>0</v>
      </c>
      <c r="X51" s="152">
        <f t="shared" si="17"/>
        <v>0</v>
      </c>
      <c r="Y51" s="152">
        <f t="shared" si="17"/>
        <v>0</v>
      </c>
      <c r="Z51" s="152">
        <f t="shared" si="17"/>
        <v>0</v>
      </c>
      <c r="AA51" s="152">
        <f t="shared" si="17"/>
        <v>0</v>
      </c>
      <c r="AB51" s="152">
        <f t="shared" si="17"/>
        <v>0</v>
      </c>
      <c r="AC51" s="152">
        <f t="shared" si="16"/>
        <v>0</v>
      </c>
      <c r="AD51" s="152">
        <f t="shared" si="16"/>
        <v>0</v>
      </c>
      <c r="AE51" s="152">
        <f t="shared" si="16"/>
        <v>0</v>
      </c>
      <c r="AF51" s="152">
        <f t="shared" si="16"/>
        <v>0</v>
      </c>
      <c r="AG51" s="152">
        <f t="shared" si="16"/>
        <v>0</v>
      </c>
      <c r="AH51" s="152">
        <f t="shared" si="16"/>
        <v>0</v>
      </c>
      <c r="AI51" s="152">
        <f t="shared" si="16"/>
        <v>0</v>
      </c>
      <c r="AJ51" s="152">
        <f t="shared" si="16"/>
        <v>0</v>
      </c>
      <c r="AK51" s="152">
        <f t="shared" si="16"/>
        <v>0</v>
      </c>
      <c r="AL51" s="152">
        <f t="shared" si="16"/>
        <v>0</v>
      </c>
      <c r="AM51" s="152">
        <f t="shared" si="16"/>
        <v>0</v>
      </c>
      <c r="AN51" s="152">
        <f t="shared" si="16"/>
        <v>0</v>
      </c>
      <c r="AO51" s="152">
        <f t="shared" si="16"/>
        <v>0</v>
      </c>
      <c r="AP51" s="152">
        <f t="shared" si="16"/>
        <v>0</v>
      </c>
      <c r="AQ51" s="152">
        <f t="shared" si="16"/>
        <v>0</v>
      </c>
      <c r="AR51" s="152">
        <f t="shared" si="15"/>
        <v>0</v>
      </c>
      <c r="AS51" s="152">
        <f t="shared" si="15"/>
        <v>0</v>
      </c>
      <c r="AT51" s="152">
        <f t="shared" si="15"/>
        <v>0</v>
      </c>
      <c r="AU51" s="152">
        <f t="shared" si="15"/>
        <v>0</v>
      </c>
      <c r="AV51" s="152">
        <f t="shared" si="15"/>
        <v>0</v>
      </c>
    </row>
    <row r="52" spans="1:48" x14ac:dyDescent="0.2">
      <c r="A52" s="165"/>
      <c r="B52" s="151" t="str">
        <f>IFERROR(VLOOKUP($A52,Salaire!$C:$E,2,0),"")</f>
        <v/>
      </c>
      <c r="C52" s="151" t="str">
        <f>IFERROR(VLOOKUP($A52,Salaire!$C:$E,3,0),"")</f>
        <v/>
      </c>
      <c r="D52" s="163"/>
      <c r="E52" s="163"/>
      <c r="F52" s="152" t="str">
        <f t="shared" si="4"/>
        <v/>
      </c>
      <c r="G52" s="152" t="str">
        <f t="shared" si="5"/>
        <v/>
      </c>
      <c r="H52" s="166"/>
      <c r="I52" s="165"/>
      <c r="J52" s="165"/>
      <c r="K52" s="152" t="str">
        <f t="shared" si="6"/>
        <v/>
      </c>
      <c r="L52" s="152" t="str">
        <f t="shared" si="2"/>
        <v/>
      </c>
      <c r="M52" s="152">
        <f t="shared" si="17"/>
        <v>0</v>
      </c>
      <c r="N52" s="152">
        <f t="shared" si="17"/>
        <v>0</v>
      </c>
      <c r="O52" s="152">
        <f t="shared" si="17"/>
        <v>0</v>
      </c>
      <c r="P52" s="152">
        <f t="shared" si="17"/>
        <v>0</v>
      </c>
      <c r="Q52" s="152">
        <f t="shared" si="17"/>
        <v>0</v>
      </c>
      <c r="R52" s="152">
        <f t="shared" si="17"/>
        <v>0</v>
      </c>
      <c r="S52" s="152">
        <f t="shared" si="17"/>
        <v>0</v>
      </c>
      <c r="T52" s="152">
        <f t="shared" si="17"/>
        <v>0</v>
      </c>
      <c r="U52" s="152">
        <f t="shared" si="17"/>
        <v>0</v>
      </c>
      <c r="V52" s="152">
        <f t="shared" si="17"/>
        <v>0</v>
      </c>
      <c r="W52" s="152">
        <f t="shared" si="17"/>
        <v>0</v>
      </c>
      <c r="X52" s="152">
        <f t="shared" si="17"/>
        <v>0</v>
      </c>
      <c r="Y52" s="152">
        <f t="shared" si="17"/>
        <v>0</v>
      </c>
      <c r="Z52" s="152">
        <f t="shared" si="17"/>
        <v>0</v>
      </c>
      <c r="AA52" s="152">
        <f t="shared" si="17"/>
        <v>0</v>
      </c>
      <c r="AB52" s="152">
        <f t="shared" si="17"/>
        <v>0</v>
      </c>
      <c r="AC52" s="152">
        <f t="shared" si="16"/>
        <v>0</v>
      </c>
      <c r="AD52" s="152">
        <f t="shared" si="16"/>
        <v>0</v>
      </c>
      <c r="AE52" s="152">
        <f t="shared" si="16"/>
        <v>0</v>
      </c>
      <c r="AF52" s="152">
        <f t="shared" si="16"/>
        <v>0</v>
      </c>
      <c r="AG52" s="152">
        <f t="shared" si="16"/>
        <v>0</v>
      </c>
      <c r="AH52" s="152">
        <f t="shared" si="16"/>
        <v>0</v>
      </c>
      <c r="AI52" s="152">
        <f t="shared" si="16"/>
        <v>0</v>
      </c>
      <c r="AJ52" s="152">
        <f t="shared" si="16"/>
        <v>0</v>
      </c>
      <c r="AK52" s="152">
        <f t="shared" si="16"/>
        <v>0</v>
      </c>
      <c r="AL52" s="152">
        <f t="shared" si="16"/>
        <v>0</v>
      </c>
      <c r="AM52" s="152">
        <f t="shared" si="16"/>
        <v>0</v>
      </c>
      <c r="AN52" s="152">
        <f t="shared" si="16"/>
        <v>0</v>
      </c>
      <c r="AO52" s="152">
        <f t="shared" si="16"/>
        <v>0</v>
      </c>
      <c r="AP52" s="152">
        <f t="shared" si="16"/>
        <v>0</v>
      </c>
      <c r="AQ52" s="152">
        <f t="shared" si="16"/>
        <v>0</v>
      </c>
      <c r="AR52" s="152">
        <f t="shared" si="15"/>
        <v>0</v>
      </c>
      <c r="AS52" s="152">
        <f t="shared" si="15"/>
        <v>0</v>
      </c>
      <c r="AT52" s="152">
        <f t="shared" si="15"/>
        <v>0</v>
      </c>
      <c r="AU52" s="152">
        <f t="shared" si="15"/>
        <v>0</v>
      </c>
      <c r="AV52" s="152">
        <f t="shared" si="15"/>
        <v>0</v>
      </c>
    </row>
    <row r="53" spans="1:48" x14ac:dyDescent="0.2">
      <c r="A53" s="165"/>
      <c r="B53" s="151" t="str">
        <f>IFERROR(VLOOKUP($A53,Salaire!$C:$E,2,0),"")</f>
        <v/>
      </c>
      <c r="C53" s="151" t="str">
        <f>IFERROR(VLOOKUP($A53,Salaire!$C:$E,3,0),"")</f>
        <v/>
      </c>
      <c r="D53" s="163"/>
      <c r="E53" s="163"/>
      <c r="F53" s="152" t="str">
        <f t="shared" si="4"/>
        <v/>
      </c>
      <c r="G53" s="152" t="str">
        <f t="shared" si="5"/>
        <v/>
      </c>
      <c r="H53" s="166"/>
      <c r="I53" s="165"/>
      <c r="J53" s="165"/>
      <c r="K53" s="152" t="str">
        <f t="shared" si="6"/>
        <v/>
      </c>
      <c r="L53" s="152" t="str">
        <f t="shared" si="2"/>
        <v/>
      </c>
      <c r="M53" s="152">
        <f t="shared" si="17"/>
        <v>0</v>
      </c>
      <c r="N53" s="152">
        <f t="shared" si="17"/>
        <v>0</v>
      </c>
      <c r="O53" s="152">
        <f t="shared" si="17"/>
        <v>0</v>
      </c>
      <c r="P53" s="152">
        <f t="shared" si="17"/>
        <v>0</v>
      </c>
      <c r="Q53" s="152">
        <f t="shared" si="17"/>
        <v>0</v>
      </c>
      <c r="R53" s="152">
        <f t="shared" si="17"/>
        <v>0</v>
      </c>
      <c r="S53" s="152">
        <f t="shared" si="17"/>
        <v>0</v>
      </c>
      <c r="T53" s="152">
        <f t="shared" si="17"/>
        <v>0</v>
      </c>
      <c r="U53" s="152">
        <f t="shared" si="17"/>
        <v>0</v>
      </c>
      <c r="V53" s="152">
        <f t="shared" si="17"/>
        <v>0</v>
      </c>
      <c r="W53" s="152">
        <f t="shared" si="17"/>
        <v>0</v>
      </c>
      <c r="X53" s="152">
        <f t="shared" si="17"/>
        <v>0</v>
      </c>
      <c r="Y53" s="152">
        <f t="shared" si="17"/>
        <v>0</v>
      </c>
      <c r="Z53" s="152">
        <f t="shared" si="17"/>
        <v>0</v>
      </c>
      <c r="AA53" s="152">
        <f t="shared" si="17"/>
        <v>0</v>
      </c>
      <c r="AB53" s="152">
        <f t="shared" si="17"/>
        <v>0</v>
      </c>
      <c r="AC53" s="152">
        <f t="shared" si="16"/>
        <v>0</v>
      </c>
      <c r="AD53" s="152">
        <f t="shared" si="16"/>
        <v>0</v>
      </c>
      <c r="AE53" s="152">
        <f t="shared" si="16"/>
        <v>0</v>
      </c>
      <c r="AF53" s="152">
        <f t="shared" si="16"/>
        <v>0</v>
      </c>
      <c r="AG53" s="152">
        <f t="shared" si="16"/>
        <v>0</v>
      </c>
      <c r="AH53" s="152">
        <f t="shared" si="16"/>
        <v>0</v>
      </c>
      <c r="AI53" s="152">
        <f t="shared" si="16"/>
        <v>0</v>
      </c>
      <c r="AJ53" s="152">
        <f t="shared" si="16"/>
        <v>0</v>
      </c>
      <c r="AK53" s="152">
        <f t="shared" si="16"/>
        <v>0</v>
      </c>
      <c r="AL53" s="152">
        <f t="shared" si="16"/>
        <v>0</v>
      </c>
      <c r="AM53" s="152">
        <f t="shared" si="16"/>
        <v>0</v>
      </c>
      <c r="AN53" s="152">
        <f t="shared" si="16"/>
        <v>0</v>
      </c>
      <c r="AO53" s="152">
        <f t="shared" si="16"/>
        <v>0</v>
      </c>
      <c r="AP53" s="152">
        <f t="shared" si="16"/>
        <v>0</v>
      </c>
      <c r="AQ53" s="152">
        <f t="shared" si="16"/>
        <v>0</v>
      </c>
      <c r="AR53" s="152">
        <f t="shared" si="15"/>
        <v>0</v>
      </c>
      <c r="AS53" s="152">
        <f t="shared" si="15"/>
        <v>0</v>
      </c>
      <c r="AT53" s="152">
        <f t="shared" si="15"/>
        <v>0</v>
      </c>
      <c r="AU53" s="152">
        <f t="shared" si="15"/>
        <v>0</v>
      </c>
      <c r="AV53" s="152">
        <f t="shared" si="15"/>
        <v>0</v>
      </c>
    </row>
    <row r="54" spans="1:48" x14ac:dyDescent="0.2">
      <c r="A54" s="165"/>
      <c r="B54" s="151" t="str">
        <f>IFERROR(VLOOKUP($A54,Salaire!$C:$E,2,0),"")</f>
        <v/>
      </c>
      <c r="C54" s="151" t="str">
        <f>IFERROR(VLOOKUP($A54,Salaire!$C:$E,3,0),"")</f>
        <v/>
      </c>
      <c r="D54" s="163"/>
      <c r="E54" s="163"/>
      <c r="F54" s="152" t="str">
        <f t="shared" si="4"/>
        <v/>
      </c>
      <c r="G54" s="152" t="str">
        <f t="shared" si="5"/>
        <v/>
      </c>
      <c r="H54" s="166"/>
      <c r="I54" s="165"/>
      <c r="J54" s="165"/>
      <c r="K54" s="152" t="str">
        <f t="shared" si="6"/>
        <v/>
      </c>
      <c r="L54" s="152" t="str">
        <f t="shared" si="2"/>
        <v/>
      </c>
      <c r="M54" s="152">
        <f t="shared" si="17"/>
        <v>0</v>
      </c>
      <c r="N54" s="152">
        <f t="shared" si="17"/>
        <v>0</v>
      </c>
      <c r="O54" s="152">
        <f t="shared" si="17"/>
        <v>0</v>
      </c>
      <c r="P54" s="152">
        <f t="shared" si="17"/>
        <v>0</v>
      </c>
      <c r="Q54" s="152">
        <f t="shared" si="17"/>
        <v>0</v>
      </c>
      <c r="R54" s="152">
        <f t="shared" si="17"/>
        <v>0</v>
      </c>
      <c r="S54" s="152">
        <f t="shared" si="17"/>
        <v>0</v>
      </c>
      <c r="T54" s="152">
        <f t="shared" si="17"/>
        <v>0</v>
      </c>
      <c r="U54" s="152">
        <f t="shared" si="17"/>
        <v>0</v>
      </c>
      <c r="V54" s="152">
        <f t="shared" si="17"/>
        <v>0</v>
      </c>
      <c r="W54" s="152">
        <f t="shared" si="17"/>
        <v>0</v>
      </c>
      <c r="X54" s="152">
        <f t="shared" si="17"/>
        <v>0</v>
      </c>
      <c r="Y54" s="152">
        <f t="shared" si="17"/>
        <v>0</v>
      </c>
      <c r="Z54" s="152">
        <f t="shared" si="17"/>
        <v>0</v>
      </c>
      <c r="AA54" s="152">
        <f t="shared" si="17"/>
        <v>0</v>
      </c>
      <c r="AB54" s="152">
        <f t="shared" si="17"/>
        <v>0</v>
      </c>
      <c r="AC54" s="152">
        <f t="shared" si="16"/>
        <v>0</v>
      </c>
      <c r="AD54" s="152">
        <f t="shared" si="16"/>
        <v>0</v>
      </c>
      <c r="AE54" s="152">
        <f t="shared" si="16"/>
        <v>0</v>
      </c>
      <c r="AF54" s="152">
        <f t="shared" si="16"/>
        <v>0</v>
      </c>
      <c r="AG54" s="152">
        <f t="shared" si="16"/>
        <v>0</v>
      </c>
      <c r="AH54" s="152">
        <f t="shared" si="16"/>
        <v>0</v>
      </c>
      <c r="AI54" s="152">
        <f t="shared" si="16"/>
        <v>0</v>
      </c>
      <c r="AJ54" s="152">
        <f t="shared" si="16"/>
        <v>0</v>
      </c>
      <c r="AK54" s="152">
        <f t="shared" si="16"/>
        <v>0</v>
      </c>
      <c r="AL54" s="152">
        <f t="shared" si="16"/>
        <v>0</v>
      </c>
      <c r="AM54" s="152">
        <f t="shared" si="16"/>
        <v>0</v>
      </c>
      <c r="AN54" s="152">
        <f t="shared" si="16"/>
        <v>0</v>
      </c>
      <c r="AO54" s="152">
        <f t="shared" si="16"/>
        <v>0</v>
      </c>
      <c r="AP54" s="152">
        <f t="shared" si="16"/>
        <v>0</v>
      </c>
      <c r="AQ54" s="152">
        <f t="shared" si="16"/>
        <v>0</v>
      </c>
      <c r="AR54" s="152">
        <f t="shared" si="15"/>
        <v>0</v>
      </c>
      <c r="AS54" s="152">
        <f t="shared" si="15"/>
        <v>0</v>
      </c>
      <c r="AT54" s="152">
        <f t="shared" si="15"/>
        <v>0</v>
      </c>
      <c r="AU54" s="152">
        <f t="shared" si="15"/>
        <v>0</v>
      </c>
      <c r="AV54" s="152">
        <f t="shared" si="15"/>
        <v>0</v>
      </c>
    </row>
    <row r="55" spans="1:48" x14ac:dyDescent="0.2">
      <c r="A55" s="165"/>
      <c r="B55" s="151" t="str">
        <f>IFERROR(VLOOKUP($A55,Salaire!$C:$E,2,0),"")</f>
        <v/>
      </c>
      <c r="C55" s="151" t="str">
        <f>IFERROR(VLOOKUP($A55,Salaire!$C:$E,3,0),"")</f>
        <v/>
      </c>
      <c r="D55" s="163"/>
      <c r="E55" s="163"/>
      <c r="F55" s="152" t="str">
        <f t="shared" si="4"/>
        <v/>
      </c>
      <c r="G55" s="152" t="str">
        <f t="shared" si="5"/>
        <v/>
      </c>
      <c r="H55" s="166"/>
      <c r="I55" s="165"/>
      <c r="J55" s="165"/>
      <c r="K55" s="152" t="str">
        <f t="shared" si="6"/>
        <v/>
      </c>
      <c r="L55" s="152" t="str">
        <f t="shared" si="2"/>
        <v/>
      </c>
      <c r="M55" s="152">
        <f t="shared" si="17"/>
        <v>0</v>
      </c>
      <c r="N55" s="152">
        <f t="shared" si="17"/>
        <v>0</v>
      </c>
      <c r="O55" s="152">
        <f t="shared" si="17"/>
        <v>0</v>
      </c>
      <c r="P55" s="152">
        <f t="shared" si="17"/>
        <v>0</v>
      </c>
      <c r="Q55" s="152">
        <f t="shared" si="17"/>
        <v>0</v>
      </c>
      <c r="R55" s="152">
        <f t="shared" si="17"/>
        <v>0</v>
      </c>
      <c r="S55" s="152">
        <f t="shared" si="17"/>
        <v>0</v>
      </c>
      <c r="T55" s="152">
        <f t="shared" si="17"/>
        <v>0</v>
      </c>
      <c r="U55" s="152">
        <f t="shared" si="17"/>
        <v>0</v>
      </c>
      <c r="V55" s="152">
        <f t="shared" si="17"/>
        <v>0</v>
      </c>
      <c r="W55" s="152">
        <f t="shared" si="17"/>
        <v>0</v>
      </c>
      <c r="X55" s="152">
        <f t="shared" si="17"/>
        <v>0</v>
      </c>
      <c r="Y55" s="152">
        <f t="shared" si="17"/>
        <v>0</v>
      </c>
      <c r="Z55" s="152">
        <f t="shared" si="17"/>
        <v>0</v>
      </c>
      <c r="AA55" s="152">
        <f t="shared" si="17"/>
        <v>0</v>
      </c>
      <c r="AB55" s="152">
        <f t="shared" si="17"/>
        <v>0</v>
      </c>
      <c r="AC55" s="152">
        <f t="shared" si="16"/>
        <v>0</v>
      </c>
      <c r="AD55" s="152">
        <f t="shared" si="16"/>
        <v>0</v>
      </c>
      <c r="AE55" s="152">
        <f t="shared" si="16"/>
        <v>0</v>
      </c>
      <c r="AF55" s="152">
        <f t="shared" si="16"/>
        <v>0</v>
      </c>
      <c r="AG55" s="152">
        <f t="shared" si="16"/>
        <v>0</v>
      </c>
      <c r="AH55" s="152">
        <f t="shared" si="16"/>
        <v>0</v>
      </c>
      <c r="AI55" s="152">
        <f t="shared" si="16"/>
        <v>0</v>
      </c>
      <c r="AJ55" s="152">
        <f t="shared" si="16"/>
        <v>0</v>
      </c>
      <c r="AK55" s="152">
        <f t="shared" si="16"/>
        <v>0</v>
      </c>
      <c r="AL55" s="152">
        <f t="shared" si="16"/>
        <v>0</v>
      </c>
      <c r="AM55" s="152">
        <f t="shared" si="16"/>
        <v>0</v>
      </c>
      <c r="AN55" s="152">
        <f t="shared" si="16"/>
        <v>0</v>
      </c>
      <c r="AO55" s="152">
        <f t="shared" si="16"/>
        <v>0</v>
      </c>
      <c r="AP55" s="152">
        <f t="shared" si="16"/>
        <v>0</v>
      </c>
      <c r="AQ55" s="152">
        <f t="shared" si="16"/>
        <v>0</v>
      </c>
      <c r="AR55" s="152">
        <f t="shared" si="15"/>
        <v>0</v>
      </c>
      <c r="AS55" s="152">
        <f t="shared" si="15"/>
        <v>0</v>
      </c>
      <c r="AT55" s="152">
        <f t="shared" si="15"/>
        <v>0</v>
      </c>
      <c r="AU55" s="152">
        <f t="shared" si="15"/>
        <v>0</v>
      </c>
      <c r="AV55" s="152">
        <f t="shared" si="15"/>
        <v>0</v>
      </c>
    </row>
    <row r="56" spans="1:48" x14ac:dyDescent="0.2">
      <c r="A56" s="165"/>
      <c r="B56" s="151" t="str">
        <f>IFERROR(VLOOKUP($A56,Salaire!$C:$E,2,0),"")</f>
        <v/>
      </c>
      <c r="C56" s="151" t="str">
        <f>IFERROR(VLOOKUP($A56,Salaire!$C:$E,3,0),"")</f>
        <v/>
      </c>
      <c r="D56" s="163"/>
      <c r="E56" s="163"/>
      <c r="F56" s="152" t="str">
        <f t="shared" si="4"/>
        <v/>
      </c>
      <c r="G56" s="152" t="str">
        <f t="shared" si="5"/>
        <v/>
      </c>
      <c r="H56" s="166"/>
      <c r="I56" s="165"/>
      <c r="J56" s="165"/>
      <c r="K56" s="152" t="str">
        <f t="shared" si="6"/>
        <v/>
      </c>
      <c r="L56" s="152" t="str">
        <f t="shared" si="2"/>
        <v/>
      </c>
      <c r="M56" s="152">
        <f t="shared" si="17"/>
        <v>0</v>
      </c>
      <c r="N56" s="152">
        <f t="shared" si="17"/>
        <v>0</v>
      </c>
      <c r="O56" s="152">
        <f t="shared" si="17"/>
        <v>0</v>
      </c>
      <c r="P56" s="152">
        <f t="shared" si="17"/>
        <v>0</v>
      </c>
      <c r="Q56" s="152">
        <f t="shared" si="17"/>
        <v>0</v>
      </c>
      <c r="R56" s="152">
        <f t="shared" si="17"/>
        <v>0</v>
      </c>
      <c r="S56" s="152">
        <f t="shared" si="17"/>
        <v>0</v>
      </c>
      <c r="T56" s="152">
        <f t="shared" si="17"/>
        <v>0</v>
      </c>
      <c r="U56" s="152">
        <f t="shared" si="17"/>
        <v>0</v>
      </c>
      <c r="V56" s="152">
        <f t="shared" si="17"/>
        <v>0</v>
      </c>
      <c r="W56" s="152">
        <f t="shared" si="17"/>
        <v>0</v>
      </c>
      <c r="X56" s="152">
        <f t="shared" si="17"/>
        <v>0</v>
      </c>
      <c r="Y56" s="152">
        <f t="shared" si="17"/>
        <v>0</v>
      </c>
      <c r="Z56" s="152">
        <f t="shared" si="17"/>
        <v>0</v>
      </c>
      <c r="AA56" s="152">
        <f t="shared" si="17"/>
        <v>0</v>
      </c>
      <c r="AB56" s="152">
        <f t="shared" si="17"/>
        <v>0</v>
      </c>
      <c r="AC56" s="152">
        <f t="shared" si="16"/>
        <v>0</v>
      </c>
      <c r="AD56" s="152">
        <f t="shared" si="16"/>
        <v>0</v>
      </c>
      <c r="AE56" s="152">
        <f t="shared" si="16"/>
        <v>0</v>
      </c>
      <c r="AF56" s="152">
        <f t="shared" si="16"/>
        <v>0</v>
      </c>
      <c r="AG56" s="152">
        <f t="shared" si="16"/>
        <v>0</v>
      </c>
      <c r="AH56" s="152">
        <f t="shared" si="16"/>
        <v>0</v>
      </c>
      <c r="AI56" s="152">
        <f t="shared" si="16"/>
        <v>0</v>
      </c>
      <c r="AJ56" s="152">
        <f t="shared" si="16"/>
        <v>0</v>
      </c>
      <c r="AK56" s="152">
        <f t="shared" si="16"/>
        <v>0</v>
      </c>
      <c r="AL56" s="152">
        <f t="shared" si="16"/>
        <v>0</v>
      </c>
      <c r="AM56" s="152">
        <f t="shared" si="16"/>
        <v>0</v>
      </c>
      <c r="AN56" s="152">
        <f t="shared" si="16"/>
        <v>0</v>
      </c>
      <c r="AO56" s="152">
        <f t="shared" si="16"/>
        <v>0</v>
      </c>
      <c r="AP56" s="152">
        <f t="shared" si="16"/>
        <v>0</v>
      </c>
      <c r="AQ56" s="152">
        <f t="shared" si="16"/>
        <v>0</v>
      </c>
      <c r="AR56" s="152">
        <f t="shared" si="15"/>
        <v>0</v>
      </c>
      <c r="AS56" s="152">
        <f t="shared" si="15"/>
        <v>0</v>
      </c>
      <c r="AT56" s="152">
        <f t="shared" si="15"/>
        <v>0</v>
      </c>
      <c r="AU56" s="152">
        <f t="shared" si="15"/>
        <v>0</v>
      </c>
      <c r="AV56" s="152">
        <f t="shared" si="15"/>
        <v>0</v>
      </c>
    </row>
    <row r="57" spans="1:48" x14ac:dyDescent="0.2">
      <c r="A57" s="165"/>
      <c r="B57" s="151" t="str">
        <f>IFERROR(VLOOKUP($A57,Salaire!$C:$E,2,0),"")</f>
        <v/>
      </c>
      <c r="C57" s="151" t="str">
        <f>IFERROR(VLOOKUP($A57,Salaire!$C:$E,3,0),"")</f>
        <v/>
      </c>
      <c r="D57" s="163"/>
      <c r="E57" s="163"/>
      <c r="F57" s="152" t="str">
        <f t="shared" si="4"/>
        <v/>
      </c>
      <c r="G57" s="152" t="str">
        <f t="shared" si="5"/>
        <v/>
      </c>
      <c r="H57" s="166"/>
      <c r="I57" s="165"/>
      <c r="J57" s="165"/>
      <c r="K57" s="152" t="str">
        <f t="shared" si="6"/>
        <v/>
      </c>
      <c r="L57" s="152" t="str">
        <f t="shared" si="2"/>
        <v/>
      </c>
      <c r="M57" s="152">
        <f t="shared" si="17"/>
        <v>0</v>
      </c>
      <c r="N57" s="152">
        <f t="shared" si="17"/>
        <v>0</v>
      </c>
      <c r="O57" s="152">
        <f t="shared" si="17"/>
        <v>0</v>
      </c>
      <c r="P57" s="152">
        <f t="shared" si="17"/>
        <v>0</v>
      </c>
      <c r="Q57" s="152">
        <f t="shared" si="17"/>
        <v>0</v>
      </c>
      <c r="R57" s="152">
        <f t="shared" si="17"/>
        <v>0</v>
      </c>
      <c r="S57" s="152">
        <f t="shared" si="17"/>
        <v>0</v>
      </c>
      <c r="T57" s="152">
        <f t="shared" si="17"/>
        <v>0</v>
      </c>
      <c r="U57" s="152">
        <f t="shared" si="17"/>
        <v>0</v>
      </c>
      <c r="V57" s="152">
        <f t="shared" si="17"/>
        <v>0</v>
      </c>
      <c r="W57" s="152">
        <f t="shared" si="17"/>
        <v>0</v>
      </c>
      <c r="X57" s="152">
        <f t="shared" si="17"/>
        <v>0</v>
      </c>
      <c r="Y57" s="152">
        <f t="shared" si="17"/>
        <v>0</v>
      </c>
      <c r="Z57" s="152">
        <f t="shared" si="17"/>
        <v>0</v>
      </c>
      <c r="AA57" s="152">
        <f t="shared" si="17"/>
        <v>0</v>
      </c>
      <c r="AB57" s="152">
        <f t="shared" si="17"/>
        <v>0</v>
      </c>
      <c r="AC57" s="152">
        <f t="shared" si="16"/>
        <v>0</v>
      </c>
      <c r="AD57" s="152">
        <f t="shared" si="16"/>
        <v>0</v>
      </c>
      <c r="AE57" s="152">
        <f t="shared" si="16"/>
        <v>0</v>
      </c>
      <c r="AF57" s="152">
        <f t="shared" si="16"/>
        <v>0</v>
      </c>
      <c r="AG57" s="152">
        <f t="shared" si="16"/>
        <v>0</v>
      </c>
      <c r="AH57" s="152">
        <f t="shared" si="16"/>
        <v>0</v>
      </c>
      <c r="AI57" s="152">
        <f t="shared" si="16"/>
        <v>0</v>
      </c>
      <c r="AJ57" s="152">
        <f t="shared" si="16"/>
        <v>0</v>
      </c>
      <c r="AK57" s="152">
        <f t="shared" si="16"/>
        <v>0</v>
      </c>
      <c r="AL57" s="152">
        <f t="shared" si="16"/>
        <v>0</v>
      </c>
      <c r="AM57" s="152">
        <f t="shared" si="16"/>
        <v>0</v>
      </c>
      <c r="AN57" s="152">
        <f t="shared" si="16"/>
        <v>0</v>
      </c>
      <c r="AO57" s="152">
        <f t="shared" si="16"/>
        <v>0</v>
      </c>
      <c r="AP57" s="152">
        <f t="shared" si="16"/>
        <v>0</v>
      </c>
      <c r="AQ57" s="152">
        <f t="shared" si="16"/>
        <v>0</v>
      </c>
      <c r="AR57" s="152">
        <f t="shared" si="15"/>
        <v>0</v>
      </c>
      <c r="AS57" s="152">
        <f t="shared" si="15"/>
        <v>0</v>
      </c>
      <c r="AT57" s="152">
        <f t="shared" si="15"/>
        <v>0</v>
      </c>
      <c r="AU57" s="152">
        <f t="shared" si="15"/>
        <v>0</v>
      </c>
      <c r="AV57" s="152">
        <f t="shared" si="15"/>
        <v>0</v>
      </c>
    </row>
    <row r="58" spans="1:48" x14ac:dyDescent="0.2">
      <c r="A58" s="165"/>
      <c r="B58" s="151" t="str">
        <f>IFERROR(VLOOKUP($A58,Salaire!$C:$E,2,0),"")</f>
        <v/>
      </c>
      <c r="C58" s="151" t="str">
        <f>IFERROR(VLOOKUP($A58,Salaire!$C:$E,3,0),"")</f>
        <v/>
      </c>
      <c r="D58" s="163"/>
      <c r="E58" s="163"/>
      <c r="F58" s="152" t="str">
        <f t="shared" si="4"/>
        <v/>
      </c>
      <c r="G58" s="152" t="str">
        <f t="shared" si="5"/>
        <v/>
      </c>
      <c r="H58" s="166"/>
      <c r="I58" s="165"/>
      <c r="J58" s="165"/>
      <c r="K58" s="152" t="str">
        <f t="shared" si="6"/>
        <v/>
      </c>
      <c r="L58" s="152" t="str">
        <f t="shared" si="2"/>
        <v/>
      </c>
      <c r="M58" s="152">
        <f t="shared" si="17"/>
        <v>0</v>
      </c>
      <c r="N58" s="152">
        <f t="shared" si="17"/>
        <v>0</v>
      </c>
      <c r="O58" s="152">
        <f t="shared" si="17"/>
        <v>0</v>
      </c>
      <c r="P58" s="152">
        <f t="shared" si="17"/>
        <v>0</v>
      </c>
      <c r="Q58" s="152">
        <f t="shared" si="17"/>
        <v>0</v>
      </c>
      <c r="R58" s="152">
        <f t="shared" si="17"/>
        <v>0</v>
      </c>
      <c r="S58" s="152">
        <f t="shared" si="17"/>
        <v>0</v>
      </c>
      <c r="T58" s="152">
        <f t="shared" si="17"/>
        <v>0</v>
      </c>
      <c r="U58" s="152">
        <f t="shared" si="17"/>
        <v>0</v>
      </c>
      <c r="V58" s="152">
        <f t="shared" si="17"/>
        <v>0</v>
      </c>
      <c r="W58" s="152">
        <f t="shared" si="17"/>
        <v>0</v>
      </c>
      <c r="X58" s="152">
        <f t="shared" si="17"/>
        <v>0</v>
      </c>
      <c r="Y58" s="152">
        <f t="shared" si="17"/>
        <v>0</v>
      </c>
      <c r="Z58" s="152">
        <f t="shared" si="17"/>
        <v>0</v>
      </c>
      <c r="AA58" s="152">
        <f t="shared" si="17"/>
        <v>0</v>
      </c>
      <c r="AB58" s="152">
        <f t="shared" si="17"/>
        <v>0</v>
      </c>
      <c r="AC58" s="152">
        <f t="shared" si="16"/>
        <v>0</v>
      </c>
      <c r="AD58" s="152">
        <f t="shared" si="16"/>
        <v>0</v>
      </c>
      <c r="AE58" s="152">
        <f t="shared" si="16"/>
        <v>0</v>
      </c>
      <c r="AF58" s="152">
        <f t="shared" si="16"/>
        <v>0</v>
      </c>
      <c r="AG58" s="152">
        <f t="shared" si="16"/>
        <v>0</v>
      </c>
      <c r="AH58" s="152">
        <f t="shared" si="16"/>
        <v>0</v>
      </c>
      <c r="AI58" s="152">
        <f t="shared" si="16"/>
        <v>0</v>
      </c>
      <c r="AJ58" s="152">
        <f t="shared" si="16"/>
        <v>0</v>
      </c>
      <c r="AK58" s="152">
        <f t="shared" si="16"/>
        <v>0</v>
      </c>
      <c r="AL58" s="152">
        <f t="shared" si="16"/>
        <v>0</v>
      </c>
      <c r="AM58" s="152">
        <f t="shared" si="16"/>
        <v>0</v>
      </c>
      <c r="AN58" s="152">
        <f t="shared" si="16"/>
        <v>0</v>
      </c>
      <c r="AO58" s="152">
        <f t="shared" si="16"/>
        <v>0</v>
      </c>
      <c r="AP58" s="152">
        <f t="shared" si="16"/>
        <v>0</v>
      </c>
      <c r="AQ58" s="152">
        <f t="shared" si="16"/>
        <v>0</v>
      </c>
      <c r="AR58" s="152">
        <f t="shared" si="15"/>
        <v>0</v>
      </c>
      <c r="AS58" s="152">
        <f t="shared" si="15"/>
        <v>0</v>
      </c>
      <c r="AT58" s="152">
        <f t="shared" si="15"/>
        <v>0</v>
      </c>
      <c r="AU58" s="152">
        <f t="shared" si="15"/>
        <v>0</v>
      </c>
      <c r="AV58" s="152">
        <f t="shared" si="15"/>
        <v>0</v>
      </c>
    </row>
    <row r="59" spans="1:48" x14ac:dyDescent="0.2">
      <c r="A59" s="165"/>
      <c r="B59" s="151" t="str">
        <f>IFERROR(VLOOKUP($A59,Salaire!$C:$E,2,0),"")</f>
        <v/>
      </c>
      <c r="C59" s="151" t="str">
        <f>IFERROR(VLOOKUP($A59,Salaire!$C:$E,3,0),"")</f>
        <v/>
      </c>
      <c r="D59" s="163"/>
      <c r="E59" s="163"/>
      <c r="F59" s="152" t="str">
        <f t="shared" si="4"/>
        <v/>
      </c>
      <c r="G59" s="152" t="str">
        <f t="shared" si="5"/>
        <v/>
      </c>
      <c r="H59" s="166"/>
      <c r="I59" s="165"/>
      <c r="J59" s="165"/>
      <c r="K59" s="152" t="str">
        <f t="shared" si="6"/>
        <v/>
      </c>
      <c r="L59" s="152" t="str">
        <f t="shared" si="2"/>
        <v/>
      </c>
      <c r="M59" s="152">
        <f t="shared" si="17"/>
        <v>0</v>
      </c>
      <c r="N59" s="152">
        <f t="shared" si="17"/>
        <v>0</v>
      </c>
      <c r="O59" s="152">
        <f t="shared" si="17"/>
        <v>0</v>
      </c>
      <c r="P59" s="152">
        <f t="shared" si="17"/>
        <v>0</v>
      </c>
      <c r="Q59" s="152">
        <f t="shared" si="17"/>
        <v>0</v>
      </c>
      <c r="R59" s="152">
        <f t="shared" si="17"/>
        <v>0</v>
      </c>
      <c r="S59" s="152">
        <f t="shared" si="17"/>
        <v>0</v>
      </c>
      <c r="T59" s="152">
        <f t="shared" si="17"/>
        <v>0</v>
      </c>
      <c r="U59" s="152">
        <f t="shared" si="17"/>
        <v>0</v>
      </c>
      <c r="V59" s="152">
        <f t="shared" si="17"/>
        <v>0</v>
      </c>
      <c r="W59" s="152">
        <f t="shared" si="17"/>
        <v>0</v>
      </c>
      <c r="X59" s="152">
        <f t="shared" si="17"/>
        <v>0</v>
      </c>
      <c r="Y59" s="152">
        <f t="shared" si="17"/>
        <v>0</v>
      </c>
      <c r="Z59" s="152">
        <f t="shared" si="17"/>
        <v>0</v>
      </c>
      <c r="AA59" s="152">
        <f t="shared" si="17"/>
        <v>0</v>
      </c>
      <c r="AB59" s="152">
        <f t="shared" si="17"/>
        <v>0</v>
      </c>
      <c r="AC59" s="152">
        <f t="shared" si="16"/>
        <v>0</v>
      </c>
      <c r="AD59" s="152">
        <f t="shared" si="16"/>
        <v>0</v>
      </c>
      <c r="AE59" s="152">
        <f t="shared" si="16"/>
        <v>0</v>
      </c>
      <c r="AF59" s="152">
        <f t="shared" si="16"/>
        <v>0</v>
      </c>
      <c r="AG59" s="152">
        <f t="shared" si="16"/>
        <v>0</v>
      </c>
      <c r="AH59" s="152">
        <f t="shared" si="16"/>
        <v>0</v>
      </c>
      <c r="AI59" s="152">
        <f t="shared" si="16"/>
        <v>0</v>
      </c>
      <c r="AJ59" s="152">
        <f t="shared" si="16"/>
        <v>0</v>
      </c>
      <c r="AK59" s="152">
        <f t="shared" si="16"/>
        <v>0</v>
      </c>
      <c r="AL59" s="152">
        <f t="shared" si="16"/>
        <v>0</v>
      </c>
      <c r="AM59" s="152">
        <f t="shared" si="16"/>
        <v>0</v>
      </c>
      <c r="AN59" s="152">
        <f t="shared" si="16"/>
        <v>0</v>
      </c>
      <c r="AO59" s="152">
        <f t="shared" si="16"/>
        <v>0</v>
      </c>
      <c r="AP59" s="152">
        <f t="shared" si="16"/>
        <v>0</v>
      </c>
      <c r="AQ59" s="152">
        <f t="shared" si="16"/>
        <v>0</v>
      </c>
      <c r="AR59" s="152">
        <f t="shared" si="15"/>
        <v>0</v>
      </c>
      <c r="AS59" s="152">
        <f t="shared" si="15"/>
        <v>0</v>
      </c>
      <c r="AT59" s="152">
        <f t="shared" si="15"/>
        <v>0</v>
      </c>
      <c r="AU59" s="152">
        <f t="shared" si="15"/>
        <v>0</v>
      </c>
      <c r="AV59" s="152">
        <f t="shared" si="15"/>
        <v>0</v>
      </c>
    </row>
    <row r="60" spans="1:48" x14ac:dyDescent="0.2">
      <c r="A60" s="165"/>
      <c r="B60" s="151" t="str">
        <f>IFERROR(VLOOKUP($A60,Salaire!$C:$E,2,0),"")</f>
        <v/>
      </c>
      <c r="C60" s="151" t="str">
        <f>IFERROR(VLOOKUP($A60,Salaire!$C:$E,3,0),"")</f>
        <v/>
      </c>
      <c r="D60" s="163"/>
      <c r="E60" s="163"/>
      <c r="F60" s="152" t="str">
        <f t="shared" si="4"/>
        <v/>
      </c>
      <c r="G60" s="152" t="str">
        <f t="shared" si="5"/>
        <v/>
      </c>
      <c r="H60" s="166"/>
      <c r="I60" s="165"/>
      <c r="J60" s="165"/>
      <c r="K60" s="152" t="str">
        <f t="shared" si="6"/>
        <v/>
      </c>
      <c r="L60" s="152" t="str">
        <f t="shared" si="2"/>
        <v/>
      </c>
      <c r="M60" s="152">
        <f t="shared" si="17"/>
        <v>0</v>
      </c>
      <c r="N60" s="152">
        <f t="shared" si="17"/>
        <v>0</v>
      </c>
      <c r="O60" s="152">
        <f t="shared" si="17"/>
        <v>0</v>
      </c>
      <c r="P60" s="152">
        <f t="shared" si="17"/>
        <v>0</v>
      </c>
      <c r="Q60" s="152">
        <f t="shared" si="17"/>
        <v>0</v>
      </c>
      <c r="R60" s="152">
        <f t="shared" si="17"/>
        <v>0</v>
      </c>
      <c r="S60" s="152">
        <f t="shared" si="17"/>
        <v>0</v>
      </c>
      <c r="T60" s="152">
        <f t="shared" si="17"/>
        <v>0</v>
      </c>
      <c r="U60" s="152">
        <f t="shared" si="17"/>
        <v>0</v>
      </c>
      <c r="V60" s="152">
        <f t="shared" si="17"/>
        <v>0</v>
      </c>
      <c r="W60" s="152">
        <f t="shared" si="17"/>
        <v>0</v>
      </c>
      <c r="X60" s="152">
        <f t="shared" si="17"/>
        <v>0</v>
      </c>
      <c r="Y60" s="152">
        <f t="shared" si="17"/>
        <v>0</v>
      </c>
      <c r="Z60" s="152">
        <f t="shared" si="17"/>
        <v>0</v>
      </c>
      <c r="AA60" s="152">
        <f t="shared" si="17"/>
        <v>0</v>
      </c>
      <c r="AB60" s="152">
        <f t="shared" si="17"/>
        <v>0</v>
      </c>
      <c r="AC60" s="152">
        <f t="shared" si="16"/>
        <v>0</v>
      </c>
      <c r="AD60" s="152">
        <f t="shared" si="16"/>
        <v>0</v>
      </c>
      <c r="AE60" s="152">
        <f t="shared" si="16"/>
        <v>0</v>
      </c>
      <c r="AF60" s="152">
        <f t="shared" si="16"/>
        <v>0</v>
      </c>
      <c r="AG60" s="152">
        <f t="shared" si="16"/>
        <v>0</v>
      </c>
      <c r="AH60" s="152">
        <f t="shared" si="16"/>
        <v>0</v>
      </c>
      <c r="AI60" s="152">
        <f t="shared" si="16"/>
        <v>0</v>
      </c>
      <c r="AJ60" s="152">
        <f t="shared" si="16"/>
        <v>0</v>
      </c>
      <c r="AK60" s="152">
        <f t="shared" si="16"/>
        <v>0</v>
      </c>
      <c r="AL60" s="152">
        <f t="shared" si="16"/>
        <v>0</v>
      </c>
      <c r="AM60" s="152">
        <f t="shared" si="16"/>
        <v>0</v>
      </c>
      <c r="AN60" s="152">
        <f t="shared" si="16"/>
        <v>0</v>
      </c>
      <c r="AO60" s="152">
        <f t="shared" si="16"/>
        <v>0</v>
      </c>
      <c r="AP60" s="152">
        <f t="shared" si="16"/>
        <v>0</v>
      </c>
      <c r="AQ60" s="152">
        <f t="shared" si="16"/>
        <v>0</v>
      </c>
      <c r="AR60" s="152">
        <f t="shared" si="15"/>
        <v>0</v>
      </c>
      <c r="AS60" s="152">
        <f t="shared" si="15"/>
        <v>0</v>
      </c>
      <c r="AT60" s="152">
        <f t="shared" si="15"/>
        <v>0</v>
      </c>
      <c r="AU60" s="152">
        <f t="shared" si="15"/>
        <v>0</v>
      </c>
      <c r="AV60" s="152">
        <f t="shared" si="15"/>
        <v>0</v>
      </c>
    </row>
    <row r="61" spans="1:48" x14ac:dyDescent="0.2">
      <c r="A61" s="165"/>
      <c r="B61" s="151" t="str">
        <f>IFERROR(VLOOKUP($A61,Salaire!$C:$E,2,0),"")</f>
        <v/>
      </c>
      <c r="C61" s="151" t="str">
        <f>IFERROR(VLOOKUP($A61,Salaire!$C:$E,3,0),"")</f>
        <v/>
      </c>
      <c r="D61" s="163"/>
      <c r="E61" s="163"/>
      <c r="F61" s="152" t="str">
        <f t="shared" si="4"/>
        <v/>
      </c>
      <c r="G61" s="152" t="str">
        <f t="shared" si="5"/>
        <v/>
      </c>
      <c r="H61" s="166"/>
      <c r="I61" s="165"/>
      <c r="J61" s="165"/>
      <c r="K61" s="152" t="str">
        <f t="shared" si="6"/>
        <v/>
      </c>
      <c r="L61" s="152" t="str">
        <f t="shared" si="2"/>
        <v/>
      </c>
      <c r="M61" s="152">
        <f t="shared" si="17"/>
        <v>0</v>
      </c>
      <c r="N61" s="152">
        <f t="shared" si="17"/>
        <v>0</v>
      </c>
      <c r="O61" s="152">
        <f t="shared" si="17"/>
        <v>0</v>
      </c>
      <c r="P61" s="152">
        <f t="shared" si="17"/>
        <v>0</v>
      </c>
      <c r="Q61" s="152">
        <f t="shared" si="17"/>
        <v>0</v>
      </c>
      <c r="R61" s="152">
        <f t="shared" si="17"/>
        <v>0</v>
      </c>
      <c r="S61" s="152">
        <f t="shared" si="17"/>
        <v>0</v>
      </c>
      <c r="T61" s="152">
        <f t="shared" si="17"/>
        <v>0</v>
      </c>
      <c r="U61" s="152">
        <f t="shared" si="17"/>
        <v>0</v>
      </c>
      <c r="V61" s="152">
        <f t="shared" si="17"/>
        <v>0</v>
      </c>
      <c r="W61" s="152">
        <f t="shared" si="17"/>
        <v>0</v>
      </c>
      <c r="X61" s="152">
        <f t="shared" si="17"/>
        <v>0</v>
      </c>
      <c r="Y61" s="152">
        <f t="shared" si="17"/>
        <v>0</v>
      </c>
      <c r="Z61" s="152">
        <f t="shared" si="17"/>
        <v>0</v>
      </c>
      <c r="AA61" s="152">
        <f t="shared" si="17"/>
        <v>0</v>
      </c>
      <c r="AB61" s="152">
        <f t="shared" si="17"/>
        <v>0</v>
      </c>
      <c r="AC61" s="152">
        <f t="shared" si="16"/>
        <v>0</v>
      </c>
      <c r="AD61" s="152">
        <f t="shared" si="16"/>
        <v>0</v>
      </c>
      <c r="AE61" s="152">
        <f t="shared" si="16"/>
        <v>0</v>
      </c>
      <c r="AF61" s="152">
        <f t="shared" si="16"/>
        <v>0</v>
      </c>
      <c r="AG61" s="152">
        <f t="shared" si="16"/>
        <v>0</v>
      </c>
      <c r="AH61" s="152">
        <f t="shared" si="16"/>
        <v>0</v>
      </c>
      <c r="AI61" s="152">
        <f t="shared" si="16"/>
        <v>0</v>
      </c>
      <c r="AJ61" s="152">
        <f t="shared" si="16"/>
        <v>0</v>
      </c>
      <c r="AK61" s="152">
        <f t="shared" si="16"/>
        <v>0</v>
      </c>
      <c r="AL61" s="152">
        <f t="shared" si="16"/>
        <v>0</v>
      </c>
      <c r="AM61" s="152">
        <f t="shared" si="16"/>
        <v>0</v>
      </c>
      <c r="AN61" s="152">
        <f t="shared" si="16"/>
        <v>0</v>
      </c>
      <c r="AO61" s="152">
        <f t="shared" si="16"/>
        <v>0</v>
      </c>
      <c r="AP61" s="152">
        <f t="shared" si="16"/>
        <v>0</v>
      </c>
      <c r="AQ61" s="152">
        <f t="shared" si="16"/>
        <v>0</v>
      </c>
      <c r="AR61" s="152">
        <f t="shared" si="15"/>
        <v>0</v>
      </c>
      <c r="AS61" s="152">
        <f t="shared" si="15"/>
        <v>0</v>
      </c>
      <c r="AT61" s="152">
        <f t="shared" si="15"/>
        <v>0</v>
      </c>
      <c r="AU61" s="152">
        <f t="shared" si="15"/>
        <v>0</v>
      </c>
      <c r="AV61" s="152">
        <f t="shared" si="15"/>
        <v>0</v>
      </c>
    </row>
    <row r="62" spans="1:48" x14ac:dyDescent="0.2">
      <c r="A62" s="165"/>
      <c r="B62" s="151" t="str">
        <f>IFERROR(VLOOKUP($A62,Salaire!$C:$E,2,0),"")</f>
        <v/>
      </c>
      <c r="C62" s="151" t="str">
        <f>IFERROR(VLOOKUP($A62,Salaire!$C:$E,3,0),"")</f>
        <v/>
      </c>
      <c r="D62" s="163"/>
      <c r="E62" s="163"/>
      <c r="F62" s="152" t="str">
        <f t="shared" si="4"/>
        <v/>
      </c>
      <c r="G62" s="152" t="str">
        <f t="shared" si="5"/>
        <v/>
      </c>
      <c r="H62" s="166"/>
      <c r="I62" s="165"/>
      <c r="J62" s="165"/>
      <c r="K62" s="152" t="str">
        <f t="shared" si="6"/>
        <v/>
      </c>
      <c r="L62" s="152" t="str">
        <f t="shared" si="2"/>
        <v/>
      </c>
      <c r="M62" s="152">
        <f t="shared" si="17"/>
        <v>0</v>
      </c>
      <c r="N62" s="152">
        <f t="shared" si="17"/>
        <v>0</v>
      </c>
      <c r="O62" s="152">
        <f t="shared" si="17"/>
        <v>0</v>
      </c>
      <c r="P62" s="152">
        <f t="shared" si="17"/>
        <v>0</v>
      </c>
      <c r="Q62" s="152">
        <f t="shared" si="17"/>
        <v>0</v>
      </c>
      <c r="R62" s="152">
        <f t="shared" si="17"/>
        <v>0</v>
      </c>
      <c r="S62" s="152">
        <f t="shared" si="17"/>
        <v>0</v>
      </c>
      <c r="T62" s="152">
        <f t="shared" si="17"/>
        <v>0</v>
      </c>
      <c r="U62" s="152">
        <f t="shared" si="17"/>
        <v>0</v>
      </c>
      <c r="V62" s="152">
        <f t="shared" si="17"/>
        <v>0</v>
      </c>
      <c r="W62" s="152">
        <f t="shared" si="17"/>
        <v>0</v>
      </c>
      <c r="X62" s="152">
        <f t="shared" si="17"/>
        <v>0</v>
      </c>
      <c r="Y62" s="152">
        <f t="shared" si="17"/>
        <v>0</v>
      </c>
      <c r="Z62" s="152">
        <f t="shared" si="17"/>
        <v>0</v>
      </c>
      <c r="AA62" s="152">
        <f t="shared" si="17"/>
        <v>0</v>
      </c>
      <c r="AB62" s="152">
        <f t="shared" ref="AB62:AQ77" si="18">+IF(AND(AB$4&gt;=EOMONTH($I62,0),AB$4&lt;=EOMONTH($J62,0)),$L62,0)</f>
        <v>0</v>
      </c>
      <c r="AC62" s="152">
        <f t="shared" si="18"/>
        <v>0</v>
      </c>
      <c r="AD62" s="152">
        <f t="shared" si="18"/>
        <v>0</v>
      </c>
      <c r="AE62" s="152">
        <f t="shared" si="18"/>
        <v>0</v>
      </c>
      <c r="AF62" s="152">
        <f t="shared" si="18"/>
        <v>0</v>
      </c>
      <c r="AG62" s="152">
        <f t="shared" si="18"/>
        <v>0</v>
      </c>
      <c r="AH62" s="152">
        <f t="shared" si="18"/>
        <v>0</v>
      </c>
      <c r="AI62" s="152">
        <f t="shared" si="18"/>
        <v>0</v>
      </c>
      <c r="AJ62" s="152">
        <f t="shared" si="18"/>
        <v>0</v>
      </c>
      <c r="AK62" s="152">
        <f t="shared" si="18"/>
        <v>0</v>
      </c>
      <c r="AL62" s="152">
        <f t="shared" si="18"/>
        <v>0</v>
      </c>
      <c r="AM62" s="152">
        <f t="shared" si="18"/>
        <v>0</v>
      </c>
      <c r="AN62" s="152">
        <f t="shared" si="18"/>
        <v>0</v>
      </c>
      <c r="AO62" s="152">
        <f t="shared" si="18"/>
        <v>0</v>
      </c>
      <c r="AP62" s="152">
        <f t="shared" si="18"/>
        <v>0</v>
      </c>
      <c r="AQ62" s="152">
        <f t="shared" si="18"/>
        <v>0</v>
      </c>
      <c r="AR62" s="152">
        <f t="shared" si="15"/>
        <v>0</v>
      </c>
      <c r="AS62" s="152">
        <f t="shared" si="15"/>
        <v>0</v>
      </c>
      <c r="AT62" s="152">
        <f t="shared" si="15"/>
        <v>0</v>
      </c>
      <c r="AU62" s="152">
        <f t="shared" si="15"/>
        <v>0</v>
      </c>
      <c r="AV62" s="152">
        <f t="shared" si="15"/>
        <v>0</v>
      </c>
    </row>
    <row r="63" spans="1:48" x14ac:dyDescent="0.2">
      <c r="A63" s="165"/>
      <c r="B63" s="151" t="str">
        <f>IFERROR(VLOOKUP($A63,Salaire!$C:$E,2,0),"")</f>
        <v/>
      </c>
      <c r="C63" s="151" t="str">
        <f>IFERROR(VLOOKUP($A63,Salaire!$C:$E,3,0),"")</f>
        <v/>
      </c>
      <c r="D63" s="163"/>
      <c r="E63" s="163"/>
      <c r="F63" s="152" t="str">
        <f t="shared" si="4"/>
        <v/>
      </c>
      <c r="G63" s="152" t="str">
        <f t="shared" si="5"/>
        <v/>
      </c>
      <c r="H63" s="166"/>
      <c r="I63" s="165"/>
      <c r="J63" s="165"/>
      <c r="K63" s="152" t="str">
        <f t="shared" si="6"/>
        <v/>
      </c>
      <c r="L63" s="152" t="str">
        <f t="shared" si="2"/>
        <v/>
      </c>
      <c r="M63" s="152">
        <f t="shared" ref="M63:AB78" si="19">+IF(AND(M$4&gt;=EOMONTH($I63,0),M$4&lt;=EOMONTH($J63,0)),$L63,0)</f>
        <v>0</v>
      </c>
      <c r="N63" s="152">
        <f t="shared" si="19"/>
        <v>0</v>
      </c>
      <c r="O63" s="152">
        <f t="shared" si="19"/>
        <v>0</v>
      </c>
      <c r="P63" s="152">
        <f t="shared" si="19"/>
        <v>0</v>
      </c>
      <c r="Q63" s="152">
        <f t="shared" si="19"/>
        <v>0</v>
      </c>
      <c r="R63" s="152">
        <f t="shared" si="19"/>
        <v>0</v>
      </c>
      <c r="S63" s="152">
        <f t="shared" si="19"/>
        <v>0</v>
      </c>
      <c r="T63" s="152">
        <f t="shared" si="19"/>
        <v>0</v>
      </c>
      <c r="U63" s="152">
        <f t="shared" si="19"/>
        <v>0</v>
      </c>
      <c r="V63" s="152">
        <f t="shared" si="19"/>
        <v>0</v>
      </c>
      <c r="W63" s="152">
        <f t="shared" si="19"/>
        <v>0</v>
      </c>
      <c r="X63" s="152">
        <f t="shared" si="19"/>
        <v>0</v>
      </c>
      <c r="Y63" s="152">
        <f t="shared" si="19"/>
        <v>0</v>
      </c>
      <c r="Z63" s="152">
        <f t="shared" si="19"/>
        <v>0</v>
      </c>
      <c r="AA63" s="152">
        <f t="shared" si="19"/>
        <v>0</v>
      </c>
      <c r="AB63" s="152">
        <f t="shared" si="19"/>
        <v>0</v>
      </c>
      <c r="AC63" s="152">
        <f t="shared" si="18"/>
        <v>0</v>
      </c>
      <c r="AD63" s="152">
        <f t="shared" si="18"/>
        <v>0</v>
      </c>
      <c r="AE63" s="152">
        <f t="shared" si="18"/>
        <v>0</v>
      </c>
      <c r="AF63" s="152">
        <f t="shared" si="18"/>
        <v>0</v>
      </c>
      <c r="AG63" s="152">
        <f t="shared" si="18"/>
        <v>0</v>
      </c>
      <c r="AH63" s="152">
        <f t="shared" si="18"/>
        <v>0</v>
      </c>
      <c r="AI63" s="152">
        <f t="shared" si="18"/>
        <v>0</v>
      </c>
      <c r="AJ63" s="152">
        <f t="shared" si="18"/>
        <v>0</v>
      </c>
      <c r="AK63" s="152">
        <f t="shared" si="18"/>
        <v>0</v>
      </c>
      <c r="AL63" s="152">
        <f t="shared" si="18"/>
        <v>0</v>
      </c>
      <c r="AM63" s="152">
        <f t="shared" si="18"/>
        <v>0</v>
      </c>
      <c r="AN63" s="152">
        <f t="shared" si="18"/>
        <v>0</v>
      </c>
      <c r="AO63" s="152">
        <f t="shared" si="18"/>
        <v>0</v>
      </c>
      <c r="AP63" s="152">
        <f t="shared" si="18"/>
        <v>0</v>
      </c>
      <c r="AQ63" s="152">
        <f t="shared" si="18"/>
        <v>0</v>
      </c>
      <c r="AR63" s="152">
        <f t="shared" si="15"/>
        <v>0</v>
      </c>
      <c r="AS63" s="152">
        <f t="shared" si="15"/>
        <v>0</v>
      </c>
      <c r="AT63" s="152">
        <f t="shared" si="15"/>
        <v>0</v>
      </c>
      <c r="AU63" s="152">
        <f t="shared" si="15"/>
        <v>0</v>
      </c>
      <c r="AV63" s="152">
        <f t="shared" si="15"/>
        <v>0</v>
      </c>
    </row>
    <row r="64" spans="1:48" x14ac:dyDescent="0.2">
      <c r="A64" s="165"/>
      <c r="B64" s="151" t="str">
        <f>IFERROR(VLOOKUP($A64,Salaire!$C:$E,2,0),"")</f>
        <v/>
      </c>
      <c r="C64" s="151" t="str">
        <f>IFERROR(VLOOKUP($A64,Salaire!$C:$E,3,0),"")</f>
        <v/>
      </c>
      <c r="D64" s="163"/>
      <c r="E64" s="163"/>
      <c r="F64" s="152" t="str">
        <f t="shared" si="4"/>
        <v/>
      </c>
      <c r="G64" s="152" t="str">
        <f t="shared" si="5"/>
        <v/>
      </c>
      <c r="H64" s="166"/>
      <c r="I64" s="165"/>
      <c r="J64" s="165"/>
      <c r="K64" s="152" t="str">
        <f t="shared" si="6"/>
        <v/>
      </c>
      <c r="L64" s="152" t="str">
        <f t="shared" si="2"/>
        <v/>
      </c>
      <c r="M64" s="152">
        <f t="shared" si="19"/>
        <v>0</v>
      </c>
      <c r="N64" s="152">
        <f t="shared" si="19"/>
        <v>0</v>
      </c>
      <c r="O64" s="152">
        <f t="shared" si="19"/>
        <v>0</v>
      </c>
      <c r="P64" s="152">
        <f t="shared" si="19"/>
        <v>0</v>
      </c>
      <c r="Q64" s="152">
        <f t="shared" si="19"/>
        <v>0</v>
      </c>
      <c r="R64" s="152">
        <f t="shared" si="19"/>
        <v>0</v>
      </c>
      <c r="S64" s="152">
        <f t="shared" si="19"/>
        <v>0</v>
      </c>
      <c r="T64" s="152">
        <f t="shared" si="19"/>
        <v>0</v>
      </c>
      <c r="U64" s="152">
        <f t="shared" si="19"/>
        <v>0</v>
      </c>
      <c r="V64" s="152">
        <f t="shared" si="19"/>
        <v>0</v>
      </c>
      <c r="W64" s="152">
        <f t="shared" si="19"/>
        <v>0</v>
      </c>
      <c r="X64" s="152">
        <f t="shared" si="19"/>
        <v>0</v>
      </c>
      <c r="Y64" s="152">
        <f t="shared" si="19"/>
        <v>0</v>
      </c>
      <c r="Z64" s="152">
        <f t="shared" si="19"/>
        <v>0</v>
      </c>
      <c r="AA64" s="152">
        <f t="shared" si="19"/>
        <v>0</v>
      </c>
      <c r="AB64" s="152">
        <f t="shared" si="19"/>
        <v>0</v>
      </c>
      <c r="AC64" s="152">
        <f t="shared" si="18"/>
        <v>0</v>
      </c>
      <c r="AD64" s="152">
        <f t="shared" si="18"/>
        <v>0</v>
      </c>
      <c r="AE64" s="152">
        <f t="shared" si="18"/>
        <v>0</v>
      </c>
      <c r="AF64" s="152">
        <f t="shared" si="18"/>
        <v>0</v>
      </c>
      <c r="AG64" s="152">
        <f t="shared" si="18"/>
        <v>0</v>
      </c>
      <c r="AH64" s="152">
        <f t="shared" si="18"/>
        <v>0</v>
      </c>
      <c r="AI64" s="152">
        <f t="shared" si="18"/>
        <v>0</v>
      </c>
      <c r="AJ64" s="152">
        <f t="shared" si="18"/>
        <v>0</v>
      </c>
      <c r="AK64" s="152">
        <f t="shared" si="18"/>
        <v>0</v>
      </c>
      <c r="AL64" s="152">
        <f t="shared" si="18"/>
        <v>0</v>
      </c>
      <c r="AM64" s="152">
        <f t="shared" si="18"/>
        <v>0</v>
      </c>
      <c r="AN64" s="152">
        <f t="shared" si="18"/>
        <v>0</v>
      </c>
      <c r="AO64" s="152">
        <f t="shared" si="18"/>
        <v>0</v>
      </c>
      <c r="AP64" s="152">
        <f t="shared" si="18"/>
        <v>0</v>
      </c>
      <c r="AQ64" s="152">
        <f t="shared" si="18"/>
        <v>0</v>
      </c>
      <c r="AR64" s="152">
        <f t="shared" si="15"/>
        <v>0</v>
      </c>
      <c r="AS64" s="152">
        <f t="shared" si="15"/>
        <v>0</v>
      </c>
      <c r="AT64" s="152">
        <f t="shared" si="15"/>
        <v>0</v>
      </c>
      <c r="AU64" s="152">
        <f t="shared" si="15"/>
        <v>0</v>
      </c>
      <c r="AV64" s="152">
        <f t="shared" si="15"/>
        <v>0</v>
      </c>
    </row>
    <row r="65" spans="1:48" x14ac:dyDescent="0.2">
      <c r="A65" s="165"/>
      <c r="B65" s="151" t="str">
        <f>IFERROR(VLOOKUP($A65,Salaire!$C:$E,2,0),"")</f>
        <v/>
      </c>
      <c r="C65" s="151" t="str">
        <f>IFERROR(VLOOKUP($A65,Salaire!$C:$E,3,0),"")</f>
        <v/>
      </c>
      <c r="D65" s="163"/>
      <c r="E65" s="163"/>
      <c r="F65" s="152" t="str">
        <f t="shared" si="4"/>
        <v/>
      </c>
      <c r="G65" s="152" t="str">
        <f t="shared" si="5"/>
        <v/>
      </c>
      <c r="H65" s="166"/>
      <c r="I65" s="165"/>
      <c r="J65" s="165"/>
      <c r="K65" s="152" t="str">
        <f t="shared" si="6"/>
        <v/>
      </c>
      <c r="L65" s="152" t="str">
        <f t="shared" si="2"/>
        <v/>
      </c>
      <c r="M65" s="152">
        <f t="shared" si="19"/>
        <v>0</v>
      </c>
      <c r="N65" s="152">
        <f t="shared" si="19"/>
        <v>0</v>
      </c>
      <c r="O65" s="152">
        <f t="shared" si="19"/>
        <v>0</v>
      </c>
      <c r="P65" s="152">
        <f t="shared" si="19"/>
        <v>0</v>
      </c>
      <c r="Q65" s="152">
        <f t="shared" si="19"/>
        <v>0</v>
      </c>
      <c r="R65" s="152">
        <f t="shared" si="19"/>
        <v>0</v>
      </c>
      <c r="S65" s="152">
        <f t="shared" si="19"/>
        <v>0</v>
      </c>
      <c r="T65" s="152">
        <f t="shared" si="19"/>
        <v>0</v>
      </c>
      <c r="U65" s="152">
        <f t="shared" si="19"/>
        <v>0</v>
      </c>
      <c r="V65" s="152">
        <f t="shared" si="19"/>
        <v>0</v>
      </c>
      <c r="W65" s="152">
        <f t="shared" si="19"/>
        <v>0</v>
      </c>
      <c r="X65" s="152">
        <f t="shared" si="19"/>
        <v>0</v>
      </c>
      <c r="Y65" s="152">
        <f t="shared" si="19"/>
        <v>0</v>
      </c>
      <c r="Z65" s="152">
        <f t="shared" si="19"/>
        <v>0</v>
      </c>
      <c r="AA65" s="152">
        <f t="shared" si="19"/>
        <v>0</v>
      </c>
      <c r="AB65" s="152">
        <f t="shared" si="19"/>
        <v>0</v>
      </c>
      <c r="AC65" s="152">
        <f t="shared" si="18"/>
        <v>0</v>
      </c>
      <c r="AD65" s="152">
        <f t="shared" si="18"/>
        <v>0</v>
      </c>
      <c r="AE65" s="152">
        <f t="shared" si="18"/>
        <v>0</v>
      </c>
      <c r="AF65" s="152">
        <f t="shared" si="18"/>
        <v>0</v>
      </c>
      <c r="AG65" s="152">
        <f t="shared" si="18"/>
        <v>0</v>
      </c>
      <c r="AH65" s="152">
        <f t="shared" si="18"/>
        <v>0</v>
      </c>
      <c r="AI65" s="152">
        <f t="shared" si="18"/>
        <v>0</v>
      </c>
      <c r="AJ65" s="152">
        <f t="shared" si="18"/>
        <v>0</v>
      </c>
      <c r="AK65" s="152">
        <f t="shared" si="18"/>
        <v>0</v>
      </c>
      <c r="AL65" s="152">
        <f t="shared" si="18"/>
        <v>0</v>
      </c>
      <c r="AM65" s="152">
        <f t="shared" si="18"/>
        <v>0</v>
      </c>
      <c r="AN65" s="152">
        <f t="shared" si="18"/>
        <v>0</v>
      </c>
      <c r="AO65" s="152">
        <f t="shared" si="18"/>
        <v>0</v>
      </c>
      <c r="AP65" s="152">
        <f t="shared" si="18"/>
        <v>0</v>
      </c>
      <c r="AQ65" s="152">
        <f t="shared" si="18"/>
        <v>0</v>
      </c>
      <c r="AR65" s="152">
        <f t="shared" si="15"/>
        <v>0</v>
      </c>
      <c r="AS65" s="152">
        <f t="shared" si="15"/>
        <v>0</v>
      </c>
      <c r="AT65" s="152">
        <f t="shared" si="15"/>
        <v>0</v>
      </c>
      <c r="AU65" s="152">
        <f t="shared" si="15"/>
        <v>0</v>
      </c>
      <c r="AV65" s="152">
        <f t="shared" si="15"/>
        <v>0</v>
      </c>
    </row>
    <row r="66" spans="1:48" x14ac:dyDescent="0.2">
      <c r="A66" s="165"/>
      <c r="B66" s="151" t="str">
        <f>IFERROR(VLOOKUP($A66,Salaire!$C:$E,2,0),"")</f>
        <v/>
      </c>
      <c r="C66" s="151" t="str">
        <f>IFERROR(VLOOKUP($A66,Salaire!$C:$E,3,0),"")</f>
        <v/>
      </c>
      <c r="D66" s="163"/>
      <c r="E66" s="163"/>
      <c r="F66" s="152" t="str">
        <f t="shared" si="4"/>
        <v/>
      </c>
      <c r="G66" s="152" t="str">
        <f t="shared" si="5"/>
        <v/>
      </c>
      <c r="H66" s="166"/>
      <c r="I66" s="165"/>
      <c r="J66" s="165"/>
      <c r="K66" s="152" t="str">
        <f t="shared" si="6"/>
        <v/>
      </c>
      <c r="L66" s="152" t="str">
        <f t="shared" si="2"/>
        <v/>
      </c>
      <c r="M66" s="152">
        <f t="shared" si="19"/>
        <v>0</v>
      </c>
      <c r="N66" s="152">
        <f t="shared" si="19"/>
        <v>0</v>
      </c>
      <c r="O66" s="152">
        <f t="shared" si="19"/>
        <v>0</v>
      </c>
      <c r="P66" s="152">
        <f t="shared" si="19"/>
        <v>0</v>
      </c>
      <c r="Q66" s="152">
        <f t="shared" si="19"/>
        <v>0</v>
      </c>
      <c r="R66" s="152">
        <f t="shared" si="19"/>
        <v>0</v>
      </c>
      <c r="S66" s="152">
        <f t="shared" si="19"/>
        <v>0</v>
      </c>
      <c r="T66" s="152">
        <f t="shared" si="19"/>
        <v>0</v>
      </c>
      <c r="U66" s="152">
        <f t="shared" si="19"/>
        <v>0</v>
      </c>
      <c r="V66" s="152">
        <f t="shared" si="19"/>
        <v>0</v>
      </c>
      <c r="W66" s="152">
        <f t="shared" si="19"/>
        <v>0</v>
      </c>
      <c r="X66" s="152">
        <f t="shared" si="19"/>
        <v>0</v>
      </c>
      <c r="Y66" s="152">
        <f t="shared" si="19"/>
        <v>0</v>
      </c>
      <c r="Z66" s="152">
        <f t="shared" si="19"/>
        <v>0</v>
      </c>
      <c r="AA66" s="152">
        <f t="shared" si="19"/>
        <v>0</v>
      </c>
      <c r="AB66" s="152">
        <f t="shared" si="19"/>
        <v>0</v>
      </c>
      <c r="AC66" s="152">
        <f t="shared" si="18"/>
        <v>0</v>
      </c>
      <c r="AD66" s="152">
        <f t="shared" si="18"/>
        <v>0</v>
      </c>
      <c r="AE66" s="152">
        <f t="shared" si="18"/>
        <v>0</v>
      </c>
      <c r="AF66" s="152">
        <f t="shared" si="18"/>
        <v>0</v>
      </c>
      <c r="AG66" s="152">
        <f t="shared" si="18"/>
        <v>0</v>
      </c>
      <c r="AH66" s="152">
        <f t="shared" si="18"/>
        <v>0</v>
      </c>
      <c r="AI66" s="152">
        <f t="shared" si="18"/>
        <v>0</v>
      </c>
      <c r="AJ66" s="152">
        <f t="shared" si="18"/>
        <v>0</v>
      </c>
      <c r="AK66" s="152">
        <f t="shared" si="18"/>
        <v>0</v>
      </c>
      <c r="AL66" s="152">
        <f t="shared" si="18"/>
        <v>0</v>
      </c>
      <c r="AM66" s="152">
        <f t="shared" si="18"/>
        <v>0</v>
      </c>
      <c r="AN66" s="152">
        <f t="shared" si="18"/>
        <v>0</v>
      </c>
      <c r="AO66" s="152">
        <f t="shared" si="18"/>
        <v>0</v>
      </c>
      <c r="AP66" s="152">
        <f t="shared" si="18"/>
        <v>0</v>
      </c>
      <c r="AQ66" s="152">
        <f t="shared" si="18"/>
        <v>0</v>
      </c>
      <c r="AR66" s="152">
        <f t="shared" si="15"/>
        <v>0</v>
      </c>
      <c r="AS66" s="152">
        <f t="shared" si="15"/>
        <v>0</v>
      </c>
      <c r="AT66" s="152">
        <f t="shared" si="15"/>
        <v>0</v>
      </c>
      <c r="AU66" s="152">
        <f t="shared" si="15"/>
        <v>0</v>
      </c>
      <c r="AV66" s="152">
        <f t="shared" si="15"/>
        <v>0</v>
      </c>
    </row>
    <row r="67" spans="1:48" x14ac:dyDescent="0.2">
      <c r="A67" s="165"/>
      <c r="B67" s="151" t="str">
        <f>IFERROR(VLOOKUP($A67,Salaire!$C:$E,2,0),"")</f>
        <v/>
      </c>
      <c r="C67" s="151" t="str">
        <f>IFERROR(VLOOKUP($A67,Salaire!$C:$E,3,0),"")</f>
        <v/>
      </c>
      <c r="D67" s="163"/>
      <c r="E67" s="163"/>
      <c r="F67" s="152" t="str">
        <f t="shared" si="4"/>
        <v/>
      </c>
      <c r="G67" s="152" t="str">
        <f t="shared" si="5"/>
        <v/>
      </c>
      <c r="H67" s="166"/>
      <c r="I67" s="165"/>
      <c r="J67" s="165"/>
      <c r="K67" s="152" t="str">
        <f t="shared" si="6"/>
        <v/>
      </c>
      <c r="L67" s="152" t="str">
        <f t="shared" si="2"/>
        <v/>
      </c>
      <c r="M67" s="152">
        <f t="shared" si="19"/>
        <v>0</v>
      </c>
      <c r="N67" s="152">
        <f t="shared" si="19"/>
        <v>0</v>
      </c>
      <c r="O67" s="152">
        <f t="shared" si="19"/>
        <v>0</v>
      </c>
      <c r="P67" s="152">
        <f t="shared" si="19"/>
        <v>0</v>
      </c>
      <c r="Q67" s="152">
        <f t="shared" si="19"/>
        <v>0</v>
      </c>
      <c r="R67" s="152">
        <f t="shared" si="19"/>
        <v>0</v>
      </c>
      <c r="S67" s="152">
        <f t="shared" si="19"/>
        <v>0</v>
      </c>
      <c r="T67" s="152">
        <f t="shared" si="19"/>
        <v>0</v>
      </c>
      <c r="U67" s="152">
        <f t="shared" si="19"/>
        <v>0</v>
      </c>
      <c r="V67" s="152">
        <f t="shared" si="19"/>
        <v>0</v>
      </c>
      <c r="W67" s="152">
        <f t="shared" si="19"/>
        <v>0</v>
      </c>
      <c r="X67" s="152">
        <f t="shared" si="19"/>
        <v>0</v>
      </c>
      <c r="Y67" s="152">
        <f t="shared" si="19"/>
        <v>0</v>
      </c>
      <c r="Z67" s="152">
        <f t="shared" si="19"/>
        <v>0</v>
      </c>
      <c r="AA67" s="152">
        <f t="shared" si="19"/>
        <v>0</v>
      </c>
      <c r="AB67" s="152">
        <f t="shared" si="19"/>
        <v>0</v>
      </c>
      <c r="AC67" s="152">
        <f t="shared" si="18"/>
        <v>0</v>
      </c>
      <c r="AD67" s="152">
        <f t="shared" si="18"/>
        <v>0</v>
      </c>
      <c r="AE67" s="152">
        <f t="shared" si="18"/>
        <v>0</v>
      </c>
      <c r="AF67" s="152">
        <f t="shared" si="18"/>
        <v>0</v>
      </c>
      <c r="AG67" s="152">
        <f t="shared" si="18"/>
        <v>0</v>
      </c>
      <c r="AH67" s="152">
        <f t="shared" si="18"/>
        <v>0</v>
      </c>
      <c r="AI67" s="152">
        <f t="shared" si="18"/>
        <v>0</v>
      </c>
      <c r="AJ67" s="152">
        <f t="shared" si="18"/>
        <v>0</v>
      </c>
      <c r="AK67" s="152">
        <f t="shared" si="18"/>
        <v>0</v>
      </c>
      <c r="AL67" s="152">
        <f t="shared" si="18"/>
        <v>0</v>
      </c>
      <c r="AM67" s="152">
        <f t="shared" si="18"/>
        <v>0</v>
      </c>
      <c r="AN67" s="152">
        <f t="shared" si="18"/>
        <v>0</v>
      </c>
      <c r="AO67" s="152">
        <f t="shared" si="18"/>
        <v>0</v>
      </c>
      <c r="AP67" s="152">
        <f t="shared" si="18"/>
        <v>0</v>
      </c>
      <c r="AQ67" s="152">
        <f t="shared" si="18"/>
        <v>0</v>
      </c>
      <c r="AR67" s="152">
        <f t="shared" si="15"/>
        <v>0</v>
      </c>
      <c r="AS67" s="152">
        <f t="shared" si="15"/>
        <v>0</v>
      </c>
      <c r="AT67" s="152">
        <f t="shared" si="15"/>
        <v>0</v>
      </c>
      <c r="AU67" s="152">
        <f t="shared" si="15"/>
        <v>0</v>
      </c>
      <c r="AV67" s="152">
        <f t="shared" si="15"/>
        <v>0</v>
      </c>
    </row>
    <row r="68" spans="1:48" x14ac:dyDescent="0.2">
      <c r="A68" s="165"/>
      <c r="B68" s="151" t="str">
        <f>IFERROR(VLOOKUP($A68,Salaire!$C:$E,2,0),"")</f>
        <v/>
      </c>
      <c r="C68" s="151" t="str">
        <f>IFERROR(VLOOKUP($A68,Salaire!$C:$E,3,0),"")</f>
        <v/>
      </c>
      <c r="D68" s="163"/>
      <c r="E68" s="163"/>
      <c r="F68" s="152" t="str">
        <f t="shared" si="4"/>
        <v/>
      </c>
      <c r="G68" s="152" t="str">
        <f t="shared" si="5"/>
        <v/>
      </c>
      <c r="H68" s="166"/>
      <c r="I68" s="165"/>
      <c r="J68" s="165"/>
      <c r="K68" s="152" t="str">
        <f t="shared" si="6"/>
        <v/>
      </c>
      <c r="L68" s="152" t="str">
        <f t="shared" si="2"/>
        <v/>
      </c>
      <c r="M68" s="152">
        <f t="shared" si="19"/>
        <v>0</v>
      </c>
      <c r="N68" s="152">
        <f t="shared" si="19"/>
        <v>0</v>
      </c>
      <c r="O68" s="152">
        <f t="shared" si="19"/>
        <v>0</v>
      </c>
      <c r="P68" s="152">
        <f t="shared" si="19"/>
        <v>0</v>
      </c>
      <c r="Q68" s="152">
        <f t="shared" si="19"/>
        <v>0</v>
      </c>
      <c r="R68" s="152">
        <f t="shared" si="19"/>
        <v>0</v>
      </c>
      <c r="S68" s="152">
        <f t="shared" si="19"/>
        <v>0</v>
      </c>
      <c r="T68" s="152">
        <f t="shared" si="19"/>
        <v>0</v>
      </c>
      <c r="U68" s="152">
        <f t="shared" si="19"/>
        <v>0</v>
      </c>
      <c r="V68" s="152">
        <f t="shared" si="19"/>
        <v>0</v>
      </c>
      <c r="W68" s="152">
        <f t="shared" si="19"/>
        <v>0</v>
      </c>
      <c r="X68" s="152">
        <f t="shared" si="19"/>
        <v>0</v>
      </c>
      <c r="Y68" s="152">
        <f t="shared" si="19"/>
        <v>0</v>
      </c>
      <c r="Z68" s="152">
        <f t="shared" si="19"/>
        <v>0</v>
      </c>
      <c r="AA68" s="152">
        <f t="shared" si="19"/>
        <v>0</v>
      </c>
      <c r="AB68" s="152">
        <f t="shared" si="19"/>
        <v>0</v>
      </c>
      <c r="AC68" s="152">
        <f t="shared" si="18"/>
        <v>0</v>
      </c>
      <c r="AD68" s="152">
        <f t="shared" si="18"/>
        <v>0</v>
      </c>
      <c r="AE68" s="152">
        <f t="shared" si="18"/>
        <v>0</v>
      </c>
      <c r="AF68" s="152">
        <f t="shared" si="18"/>
        <v>0</v>
      </c>
      <c r="AG68" s="152">
        <f t="shared" si="18"/>
        <v>0</v>
      </c>
      <c r="AH68" s="152">
        <f t="shared" si="18"/>
        <v>0</v>
      </c>
      <c r="AI68" s="152">
        <f t="shared" si="18"/>
        <v>0</v>
      </c>
      <c r="AJ68" s="152">
        <f t="shared" si="18"/>
        <v>0</v>
      </c>
      <c r="AK68" s="152">
        <f t="shared" si="18"/>
        <v>0</v>
      </c>
      <c r="AL68" s="152">
        <f t="shared" si="18"/>
        <v>0</v>
      </c>
      <c r="AM68" s="152">
        <f t="shared" si="18"/>
        <v>0</v>
      </c>
      <c r="AN68" s="152">
        <f t="shared" si="18"/>
        <v>0</v>
      </c>
      <c r="AO68" s="152">
        <f t="shared" si="18"/>
        <v>0</v>
      </c>
      <c r="AP68" s="152">
        <f t="shared" si="18"/>
        <v>0</v>
      </c>
      <c r="AQ68" s="152">
        <f t="shared" si="18"/>
        <v>0</v>
      </c>
      <c r="AR68" s="152">
        <f t="shared" si="15"/>
        <v>0</v>
      </c>
      <c r="AS68" s="152">
        <f t="shared" si="15"/>
        <v>0</v>
      </c>
      <c r="AT68" s="152">
        <f t="shared" si="15"/>
        <v>0</v>
      </c>
      <c r="AU68" s="152">
        <f t="shared" si="15"/>
        <v>0</v>
      </c>
      <c r="AV68" s="152">
        <f t="shared" si="15"/>
        <v>0</v>
      </c>
    </row>
    <row r="69" spans="1:48" x14ac:dyDescent="0.2">
      <c r="A69" s="165"/>
      <c r="B69" s="151" t="str">
        <f>IFERROR(VLOOKUP($A69,Salaire!$C:$E,2,0),"")</f>
        <v/>
      </c>
      <c r="C69" s="151" t="str">
        <f>IFERROR(VLOOKUP($A69,Salaire!$C:$E,3,0),"")</f>
        <v/>
      </c>
      <c r="D69" s="163"/>
      <c r="E69" s="163"/>
      <c r="F69" s="152" t="str">
        <f t="shared" si="4"/>
        <v/>
      </c>
      <c r="G69" s="152" t="str">
        <f t="shared" si="5"/>
        <v/>
      </c>
      <c r="H69" s="166"/>
      <c r="I69" s="165"/>
      <c r="J69" s="165"/>
      <c r="K69" s="152" t="str">
        <f t="shared" si="6"/>
        <v/>
      </c>
      <c r="L69" s="152" t="str">
        <f t="shared" ref="L69:L132" si="20">IFERROR(E69/K69,"")</f>
        <v/>
      </c>
      <c r="M69" s="152">
        <f t="shared" si="19"/>
        <v>0</v>
      </c>
      <c r="N69" s="152">
        <f t="shared" si="19"/>
        <v>0</v>
      </c>
      <c r="O69" s="152">
        <f t="shared" si="19"/>
        <v>0</v>
      </c>
      <c r="P69" s="152">
        <f t="shared" si="19"/>
        <v>0</v>
      </c>
      <c r="Q69" s="152">
        <f t="shared" si="19"/>
        <v>0</v>
      </c>
      <c r="R69" s="152">
        <f t="shared" si="19"/>
        <v>0</v>
      </c>
      <c r="S69" s="152">
        <f t="shared" si="19"/>
        <v>0</v>
      </c>
      <c r="T69" s="152">
        <f t="shared" si="19"/>
        <v>0</v>
      </c>
      <c r="U69" s="152">
        <f t="shared" si="19"/>
        <v>0</v>
      </c>
      <c r="V69" s="152">
        <f t="shared" si="19"/>
        <v>0</v>
      </c>
      <c r="W69" s="152">
        <f t="shared" si="19"/>
        <v>0</v>
      </c>
      <c r="X69" s="152">
        <f t="shared" si="19"/>
        <v>0</v>
      </c>
      <c r="Y69" s="152">
        <f t="shared" si="19"/>
        <v>0</v>
      </c>
      <c r="Z69" s="152">
        <f t="shared" si="19"/>
        <v>0</v>
      </c>
      <c r="AA69" s="152">
        <f t="shared" si="19"/>
        <v>0</v>
      </c>
      <c r="AB69" s="152">
        <f t="shared" si="19"/>
        <v>0</v>
      </c>
      <c r="AC69" s="152">
        <f t="shared" si="18"/>
        <v>0</v>
      </c>
      <c r="AD69" s="152">
        <f t="shared" si="18"/>
        <v>0</v>
      </c>
      <c r="AE69" s="152">
        <f t="shared" si="18"/>
        <v>0</v>
      </c>
      <c r="AF69" s="152">
        <f t="shared" si="18"/>
        <v>0</v>
      </c>
      <c r="AG69" s="152">
        <f t="shared" si="18"/>
        <v>0</v>
      </c>
      <c r="AH69" s="152">
        <f t="shared" si="18"/>
        <v>0</v>
      </c>
      <c r="AI69" s="152">
        <f t="shared" si="18"/>
        <v>0</v>
      </c>
      <c r="AJ69" s="152">
        <f t="shared" si="18"/>
        <v>0</v>
      </c>
      <c r="AK69" s="152">
        <f t="shared" si="18"/>
        <v>0</v>
      </c>
      <c r="AL69" s="152">
        <f t="shared" si="18"/>
        <v>0</v>
      </c>
      <c r="AM69" s="152">
        <f t="shared" si="18"/>
        <v>0</v>
      </c>
      <c r="AN69" s="152">
        <f t="shared" si="18"/>
        <v>0</v>
      </c>
      <c r="AO69" s="152">
        <f t="shared" si="18"/>
        <v>0</v>
      </c>
      <c r="AP69" s="152">
        <f t="shared" si="18"/>
        <v>0</v>
      </c>
      <c r="AQ69" s="152">
        <f t="shared" si="18"/>
        <v>0</v>
      </c>
      <c r="AR69" s="152">
        <f t="shared" si="15"/>
        <v>0</v>
      </c>
      <c r="AS69" s="152">
        <f t="shared" si="15"/>
        <v>0</v>
      </c>
      <c r="AT69" s="152">
        <f t="shared" si="15"/>
        <v>0</v>
      </c>
      <c r="AU69" s="152">
        <f t="shared" si="15"/>
        <v>0</v>
      </c>
      <c r="AV69" s="152">
        <f t="shared" si="15"/>
        <v>0</v>
      </c>
    </row>
    <row r="70" spans="1:48" x14ac:dyDescent="0.2">
      <c r="A70" s="165"/>
      <c r="B70" s="151" t="str">
        <f>IFERROR(VLOOKUP($A70,Salaire!$C:$E,2,0),"")</f>
        <v/>
      </c>
      <c r="C70" s="151" t="str">
        <f>IFERROR(VLOOKUP($A70,Salaire!$C:$E,3,0),"")</f>
        <v/>
      </c>
      <c r="D70" s="163"/>
      <c r="E70" s="163"/>
      <c r="F70" s="152" t="str">
        <f t="shared" ref="F70:F133" si="21">IF(E70&gt;0,E70-SUMIF($M$4:$AV$4,"&lt;"&amp;EOMONTH($D$2,0)+1,M70:AV70),"")</f>
        <v/>
      </c>
      <c r="G70" s="152" t="str">
        <f t="shared" ref="G70:G133" si="22">IF(E70&lt;&gt;"",SUM(M70:AQ70)-E70,"")</f>
        <v/>
      </c>
      <c r="H70" s="166"/>
      <c r="I70" s="165"/>
      <c r="J70" s="165"/>
      <c r="K70" s="152" t="str">
        <f t="shared" ref="K70:K133" si="23">IF(AND(I70&lt;&gt;"",J70&lt;&gt;""),DATEDIF(EOMONTH(I70,-1),EOMONTH(J70,0)+1,"ym"),"")</f>
        <v/>
      </c>
      <c r="L70" s="152" t="str">
        <f t="shared" si="20"/>
        <v/>
      </c>
      <c r="M70" s="152">
        <f t="shared" si="19"/>
        <v>0</v>
      </c>
      <c r="N70" s="152">
        <f t="shared" si="19"/>
        <v>0</v>
      </c>
      <c r="O70" s="152">
        <f t="shared" si="19"/>
        <v>0</v>
      </c>
      <c r="P70" s="152">
        <f t="shared" si="19"/>
        <v>0</v>
      </c>
      <c r="Q70" s="152">
        <f t="shared" si="19"/>
        <v>0</v>
      </c>
      <c r="R70" s="152">
        <f t="shared" si="19"/>
        <v>0</v>
      </c>
      <c r="S70" s="152">
        <f t="shared" si="19"/>
        <v>0</v>
      </c>
      <c r="T70" s="152">
        <f t="shared" si="19"/>
        <v>0</v>
      </c>
      <c r="U70" s="152">
        <f t="shared" si="19"/>
        <v>0</v>
      </c>
      <c r="V70" s="152">
        <f t="shared" si="19"/>
        <v>0</v>
      </c>
      <c r="W70" s="152">
        <f t="shared" si="19"/>
        <v>0</v>
      </c>
      <c r="X70" s="152">
        <f t="shared" si="19"/>
        <v>0</v>
      </c>
      <c r="Y70" s="152">
        <f t="shared" si="19"/>
        <v>0</v>
      </c>
      <c r="Z70" s="152">
        <f t="shared" si="19"/>
        <v>0</v>
      </c>
      <c r="AA70" s="152">
        <f t="shared" si="19"/>
        <v>0</v>
      </c>
      <c r="AB70" s="152">
        <f t="shared" si="19"/>
        <v>0</v>
      </c>
      <c r="AC70" s="152">
        <f t="shared" si="18"/>
        <v>0</v>
      </c>
      <c r="AD70" s="152">
        <f t="shared" si="18"/>
        <v>0</v>
      </c>
      <c r="AE70" s="152">
        <f t="shared" si="18"/>
        <v>0</v>
      </c>
      <c r="AF70" s="152">
        <f t="shared" si="18"/>
        <v>0</v>
      </c>
      <c r="AG70" s="152">
        <f t="shared" si="18"/>
        <v>0</v>
      </c>
      <c r="AH70" s="152">
        <f t="shared" si="18"/>
        <v>0</v>
      </c>
      <c r="AI70" s="152">
        <f t="shared" si="18"/>
        <v>0</v>
      </c>
      <c r="AJ70" s="152">
        <f t="shared" si="18"/>
        <v>0</v>
      </c>
      <c r="AK70" s="152">
        <f t="shared" si="18"/>
        <v>0</v>
      </c>
      <c r="AL70" s="152">
        <f t="shared" si="18"/>
        <v>0</v>
      </c>
      <c r="AM70" s="152">
        <f t="shared" si="18"/>
        <v>0</v>
      </c>
      <c r="AN70" s="152">
        <f t="shared" si="18"/>
        <v>0</v>
      </c>
      <c r="AO70" s="152">
        <f t="shared" si="18"/>
        <v>0</v>
      </c>
      <c r="AP70" s="152">
        <f t="shared" si="18"/>
        <v>0</v>
      </c>
      <c r="AQ70" s="152">
        <f t="shared" si="18"/>
        <v>0</v>
      </c>
      <c r="AR70" s="152">
        <f t="shared" si="15"/>
        <v>0</v>
      </c>
      <c r="AS70" s="152">
        <f t="shared" si="15"/>
        <v>0</v>
      </c>
      <c r="AT70" s="152">
        <f t="shared" si="15"/>
        <v>0</v>
      </c>
      <c r="AU70" s="152">
        <f t="shared" si="15"/>
        <v>0</v>
      </c>
      <c r="AV70" s="152">
        <f t="shared" si="15"/>
        <v>0</v>
      </c>
    </row>
    <row r="71" spans="1:48" x14ac:dyDescent="0.2">
      <c r="A71" s="165"/>
      <c r="B71" s="151" t="str">
        <f>IFERROR(VLOOKUP($A71,Salaire!$C:$E,2,0),"")</f>
        <v/>
      </c>
      <c r="C71" s="151" t="str">
        <f>IFERROR(VLOOKUP($A71,Salaire!$C:$E,3,0),"")</f>
        <v/>
      </c>
      <c r="D71" s="163"/>
      <c r="E71" s="163"/>
      <c r="F71" s="152" t="str">
        <f t="shared" si="21"/>
        <v/>
      </c>
      <c r="G71" s="152" t="str">
        <f t="shared" si="22"/>
        <v/>
      </c>
      <c r="H71" s="166"/>
      <c r="I71" s="165"/>
      <c r="J71" s="165"/>
      <c r="K71" s="152" t="str">
        <f t="shared" si="23"/>
        <v/>
      </c>
      <c r="L71" s="152" t="str">
        <f t="shared" si="20"/>
        <v/>
      </c>
      <c r="M71" s="152">
        <f t="shared" si="19"/>
        <v>0</v>
      </c>
      <c r="N71" s="152">
        <f t="shared" si="19"/>
        <v>0</v>
      </c>
      <c r="O71" s="152">
        <f t="shared" si="19"/>
        <v>0</v>
      </c>
      <c r="P71" s="152">
        <f t="shared" si="19"/>
        <v>0</v>
      </c>
      <c r="Q71" s="152">
        <f t="shared" si="19"/>
        <v>0</v>
      </c>
      <c r="R71" s="152">
        <f t="shared" si="19"/>
        <v>0</v>
      </c>
      <c r="S71" s="152">
        <f t="shared" si="19"/>
        <v>0</v>
      </c>
      <c r="T71" s="152">
        <f t="shared" si="19"/>
        <v>0</v>
      </c>
      <c r="U71" s="152">
        <f t="shared" si="19"/>
        <v>0</v>
      </c>
      <c r="V71" s="152">
        <f t="shared" si="19"/>
        <v>0</v>
      </c>
      <c r="W71" s="152">
        <f t="shared" si="19"/>
        <v>0</v>
      </c>
      <c r="X71" s="152">
        <f t="shared" si="19"/>
        <v>0</v>
      </c>
      <c r="Y71" s="152">
        <f t="shared" si="19"/>
        <v>0</v>
      </c>
      <c r="Z71" s="152">
        <f t="shared" si="19"/>
        <v>0</v>
      </c>
      <c r="AA71" s="152">
        <f t="shared" si="19"/>
        <v>0</v>
      </c>
      <c r="AB71" s="152">
        <f t="shared" si="19"/>
        <v>0</v>
      </c>
      <c r="AC71" s="152">
        <f t="shared" si="18"/>
        <v>0</v>
      </c>
      <c r="AD71" s="152">
        <f t="shared" si="18"/>
        <v>0</v>
      </c>
      <c r="AE71" s="152">
        <f t="shared" si="18"/>
        <v>0</v>
      </c>
      <c r="AF71" s="152">
        <f t="shared" si="18"/>
        <v>0</v>
      </c>
      <c r="AG71" s="152">
        <f t="shared" si="18"/>
        <v>0</v>
      </c>
      <c r="AH71" s="152">
        <f t="shared" si="18"/>
        <v>0</v>
      </c>
      <c r="AI71" s="152">
        <f t="shared" si="18"/>
        <v>0</v>
      </c>
      <c r="AJ71" s="152">
        <f t="shared" si="18"/>
        <v>0</v>
      </c>
      <c r="AK71" s="152">
        <f t="shared" si="18"/>
        <v>0</v>
      </c>
      <c r="AL71" s="152">
        <f t="shared" si="18"/>
        <v>0</v>
      </c>
      <c r="AM71" s="152">
        <f t="shared" si="18"/>
        <v>0</v>
      </c>
      <c r="AN71" s="152">
        <f t="shared" si="18"/>
        <v>0</v>
      </c>
      <c r="AO71" s="152">
        <f t="shared" si="18"/>
        <v>0</v>
      </c>
      <c r="AP71" s="152">
        <f t="shared" si="18"/>
        <v>0</v>
      </c>
      <c r="AQ71" s="152">
        <f t="shared" si="18"/>
        <v>0</v>
      </c>
      <c r="AR71" s="152">
        <f t="shared" si="15"/>
        <v>0</v>
      </c>
      <c r="AS71" s="152">
        <f t="shared" si="15"/>
        <v>0</v>
      </c>
      <c r="AT71" s="152">
        <f t="shared" si="15"/>
        <v>0</v>
      </c>
      <c r="AU71" s="152">
        <f t="shared" si="15"/>
        <v>0</v>
      </c>
      <c r="AV71" s="152">
        <f t="shared" si="15"/>
        <v>0</v>
      </c>
    </row>
    <row r="72" spans="1:48" x14ac:dyDescent="0.2">
      <c r="A72" s="165"/>
      <c r="B72" s="151" t="str">
        <f>IFERROR(VLOOKUP($A72,Salaire!$C:$E,2,0),"")</f>
        <v/>
      </c>
      <c r="C72" s="151" t="str">
        <f>IFERROR(VLOOKUP($A72,Salaire!$C:$E,3,0),"")</f>
        <v/>
      </c>
      <c r="D72" s="163"/>
      <c r="E72" s="163"/>
      <c r="F72" s="152" t="str">
        <f t="shared" si="21"/>
        <v/>
      </c>
      <c r="G72" s="152" t="str">
        <f t="shared" si="22"/>
        <v/>
      </c>
      <c r="H72" s="166"/>
      <c r="I72" s="165"/>
      <c r="J72" s="165"/>
      <c r="K72" s="152" t="str">
        <f t="shared" si="23"/>
        <v/>
      </c>
      <c r="L72" s="152" t="str">
        <f t="shared" si="20"/>
        <v/>
      </c>
      <c r="M72" s="152">
        <f t="shared" si="19"/>
        <v>0</v>
      </c>
      <c r="N72" s="152">
        <f t="shared" si="19"/>
        <v>0</v>
      </c>
      <c r="O72" s="152">
        <f t="shared" si="19"/>
        <v>0</v>
      </c>
      <c r="P72" s="152">
        <f t="shared" si="19"/>
        <v>0</v>
      </c>
      <c r="Q72" s="152">
        <f t="shared" si="19"/>
        <v>0</v>
      </c>
      <c r="R72" s="152">
        <f t="shared" si="19"/>
        <v>0</v>
      </c>
      <c r="S72" s="152">
        <f t="shared" si="19"/>
        <v>0</v>
      </c>
      <c r="T72" s="152">
        <f t="shared" si="19"/>
        <v>0</v>
      </c>
      <c r="U72" s="152">
        <f t="shared" si="19"/>
        <v>0</v>
      </c>
      <c r="V72" s="152">
        <f t="shared" si="19"/>
        <v>0</v>
      </c>
      <c r="W72" s="152">
        <f t="shared" si="19"/>
        <v>0</v>
      </c>
      <c r="X72" s="152">
        <f t="shared" si="19"/>
        <v>0</v>
      </c>
      <c r="Y72" s="152">
        <f t="shared" si="19"/>
        <v>0</v>
      </c>
      <c r="Z72" s="152">
        <f t="shared" si="19"/>
        <v>0</v>
      </c>
      <c r="AA72" s="152">
        <f t="shared" si="19"/>
        <v>0</v>
      </c>
      <c r="AB72" s="152">
        <f t="shared" si="19"/>
        <v>0</v>
      </c>
      <c r="AC72" s="152">
        <f t="shared" si="18"/>
        <v>0</v>
      </c>
      <c r="AD72" s="152">
        <f t="shared" si="18"/>
        <v>0</v>
      </c>
      <c r="AE72" s="152">
        <f t="shared" si="18"/>
        <v>0</v>
      </c>
      <c r="AF72" s="152">
        <f t="shared" si="18"/>
        <v>0</v>
      </c>
      <c r="AG72" s="152">
        <f t="shared" si="18"/>
        <v>0</v>
      </c>
      <c r="AH72" s="152">
        <f t="shared" si="18"/>
        <v>0</v>
      </c>
      <c r="AI72" s="152">
        <f t="shared" si="18"/>
        <v>0</v>
      </c>
      <c r="AJ72" s="152">
        <f t="shared" si="18"/>
        <v>0</v>
      </c>
      <c r="AK72" s="152">
        <f t="shared" si="18"/>
        <v>0</v>
      </c>
      <c r="AL72" s="152">
        <f t="shared" si="18"/>
        <v>0</v>
      </c>
      <c r="AM72" s="152">
        <f t="shared" si="18"/>
        <v>0</v>
      </c>
      <c r="AN72" s="152">
        <f t="shared" si="18"/>
        <v>0</v>
      </c>
      <c r="AO72" s="152">
        <f t="shared" si="18"/>
        <v>0</v>
      </c>
      <c r="AP72" s="152">
        <f t="shared" si="18"/>
        <v>0</v>
      </c>
      <c r="AQ72" s="152">
        <f t="shared" si="18"/>
        <v>0</v>
      </c>
      <c r="AR72" s="152">
        <f t="shared" si="15"/>
        <v>0</v>
      </c>
      <c r="AS72" s="152">
        <f t="shared" si="15"/>
        <v>0</v>
      </c>
      <c r="AT72" s="152">
        <f t="shared" si="15"/>
        <v>0</v>
      </c>
      <c r="AU72" s="152">
        <f t="shared" si="15"/>
        <v>0</v>
      </c>
      <c r="AV72" s="152">
        <f t="shared" si="15"/>
        <v>0</v>
      </c>
    </row>
    <row r="73" spans="1:48" x14ac:dyDescent="0.2">
      <c r="A73" s="165"/>
      <c r="B73" s="151" t="str">
        <f>IFERROR(VLOOKUP($A73,Salaire!$C:$E,2,0),"")</f>
        <v/>
      </c>
      <c r="C73" s="151" t="str">
        <f>IFERROR(VLOOKUP($A73,Salaire!$C:$E,3,0),"")</f>
        <v/>
      </c>
      <c r="D73" s="163"/>
      <c r="E73" s="163"/>
      <c r="F73" s="152" t="str">
        <f t="shared" si="21"/>
        <v/>
      </c>
      <c r="G73" s="152" t="str">
        <f t="shared" si="22"/>
        <v/>
      </c>
      <c r="H73" s="166"/>
      <c r="I73" s="165"/>
      <c r="J73" s="165"/>
      <c r="K73" s="152" t="str">
        <f t="shared" si="23"/>
        <v/>
      </c>
      <c r="L73" s="152" t="str">
        <f t="shared" si="20"/>
        <v/>
      </c>
      <c r="M73" s="152">
        <f t="shared" si="19"/>
        <v>0</v>
      </c>
      <c r="N73" s="152">
        <f t="shared" si="19"/>
        <v>0</v>
      </c>
      <c r="O73" s="152">
        <f t="shared" si="19"/>
        <v>0</v>
      </c>
      <c r="P73" s="152">
        <f t="shared" si="19"/>
        <v>0</v>
      </c>
      <c r="Q73" s="152">
        <f t="shared" si="19"/>
        <v>0</v>
      </c>
      <c r="R73" s="152">
        <f t="shared" si="19"/>
        <v>0</v>
      </c>
      <c r="S73" s="152">
        <f t="shared" si="19"/>
        <v>0</v>
      </c>
      <c r="T73" s="152">
        <f t="shared" si="19"/>
        <v>0</v>
      </c>
      <c r="U73" s="152">
        <f t="shared" si="19"/>
        <v>0</v>
      </c>
      <c r="V73" s="152">
        <f t="shared" si="19"/>
        <v>0</v>
      </c>
      <c r="W73" s="152">
        <f t="shared" si="19"/>
        <v>0</v>
      </c>
      <c r="X73" s="152">
        <f t="shared" si="19"/>
        <v>0</v>
      </c>
      <c r="Y73" s="152">
        <f t="shared" si="19"/>
        <v>0</v>
      </c>
      <c r="Z73" s="152">
        <f t="shared" si="19"/>
        <v>0</v>
      </c>
      <c r="AA73" s="152">
        <f t="shared" si="19"/>
        <v>0</v>
      </c>
      <c r="AB73" s="152">
        <f t="shared" si="19"/>
        <v>0</v>
      </c>
      <c r="AC73" s="152">
        <f t="shared" si="18"/>
        <v>0</v>
      </c>
      <c r="AD73" s="152">
        <f t="shared" si="18"/>
        <v>0</v>
      </c>
      <c r="AE73" s="152">
        <f t="shared" si="18"/>
        <v>0</v>
      </c>
      <c r="AF73" s="152">
        <f t="shared" si="18"/>
        <v>0</v>
      </c>
      <c r="AG73" s="152">
        <f t="shared" si="18"/>
        <v>0</v>
      </c>
      <c r="AH73" s="152">
        <f t="shared" si="18"/>
        <v>0</v>
      </c>
      <c r="AI73" s="152">
        <f t="shared" si="18"/>
        <v>0</v>
      </c>
      <c r="AJ73" s="152">
        <f t="shared" si="18"/>
        <v>0</v>
      </c>
      <c r="AK73" s="152">
        <f t="shared" si="18"/>
        <v>0</v>
      </c>
      <c r="AL73" s="152">
        <f t="shared" si="18"/>
        <v>0</v>
      </c>
      <c r="AM73" s="152">
        <f t="shared" si="18"/>
        <v>0</v>
      </c>
      <c r="AN73" s="152">
        <f t="shared" si="18"/>
        <v>0</v>
      </c>
      <c r="AO73" s="152">
        <f t="shared" si="18"/>
        <v>0</v>
      </c>
      <c r="AP73" s="152">
        <f t="shared" si="18"/>
        <v>0</v>
      </c>
      <c r="AQ73" s="152">
        <f t="shared" si="18"/>
        <v>0</v>
      </c>
      <c r="AR73" s="152">
        <f t="shared" si="15"/>
        <v>0</v>
      </c>
      <c r="AS73" s="152">
        <f t="shared" si="15"/>
        <v>0</v>
      </c>
      <c r="AT73" s="152">
        <f t="shared" si="15"/>
        <v>0</v>
      </c>
      <c r="AU73" s="152">
        <f t="shared" si="15"/>
        <v>0</v>
      </c>
      <c r="AV73" s="152">
        <f t="shared" si="15"/>
        <v>0</v>
      </c>
    </row>
    <row r="74" spans="1:48" x14ac:dyDescent="0.2">
      <c r="A74" s="165"/>
      <c r="B74" s="151" t="str">
        <f>IFERROR(VLOOKUP($A74,Salaire!$C:$E,2,0),"")</f>
        <v/>
      </c>
      <c r="C74" s="151" t="str">
        <f>IFERROR(VLOOKUP($A74,Salaire!$C:$E,3,0),"")</f>
        <v/>
      </c>
      <c r="D74" s="163"/>
      <c r="E74" s="163"/>
      <c r="F74" s="152" t="str">
        <f t="shared" si="21"/>
        <v/>
      </c>
      <c r="G74" s="152" t="str">
        <f t="shared" si="22"/>
        <v/>
      </c>
      <c r="H74" s="166"/>
      <c r="I74" s="165"/>
      <c r="J74" s="165"/>
      <c r="K74" s="152" t="str">
        <f t="shared" si="23"/>
        <v/>
      </c>
      <c r="L74" s="152" t="str">
        <f t="shared" si="20"/>
        <v/>
      </c>
      <c r="M74" s="152">
        <f t="shared" si="19"/>
        <v>0</v>
      </c>
      <c r="N74" s="152">
        <f t="shared" si="19"/>
        <v>0</v>
      </c>
      <c r="O74" s="152">
        <f t="shared" si="19"/>
        <v>0</v>
      </c>
      <c r="P74" s="152">
        <f t="shared" si="19"/>
        <v>0</v>
      </c>
      <c r="Q74" s="152">
        <f t="shared" si="19"/>
        <v>0</v>
      </c>
      <c r="R74" s="152">
        <f t="shared" si="19"/>
        <v>0</v>
      </c>
      <c r="S74" s="152">
        <f t="shared" si="19"/>
        <v>0</v>
      </c>
      <c r="T74" s="152">
        <f t="shared" si="19"/>
        <v>0</v>
      </c>
      <c r="U74" s="152">
        <f t="shared" si="19"/>
        <v>0</v>
      </c>
      <c r="V74" s="152">
        <f t="shared" si="19"/>
        <v>0</v>
      </c>
      <c r="W74" s="152">
        <f t="shared" si="19"/>
        <v>0</v>
      </c>
      <c r="X74" s="152">
        <f t="shared" si="19"/>
        <v>0</v>
      </c>
      <c r="Y74" s="152">
        <f t="shared" si="19"/>
        <v>0</v>
      </c>
      <c r="Z74" s="152">
        <f t="shared" si="19"/>
        <v>0</v>
      </c>
      <c r="AA74" s="152">
        <f t="shared" si="19"/>
        <v>0</v>
      </c>
      <c r="AB74" s="152">
        <f t="shared" si="19"/>
        <v>0</v>
      </c>
      <c r="AC74" s="152">
        <f t="shared" si="18"/>
        <v>0</v>
      </c>
      <c r="AD74" s="152">
        <f t="shared" si="18"/>
        <v>0</v>
      </c>
      <c r="AE74" s="152">
        <f t="shared" si="18"/>
        <v>0</v>
      </c>
      <c r="AF74" s="152">
        <f t="shared" si="18"/>
        <v>0</v>
      </c>
      <c r="AG74" s="152">
        <f t="shared" si="18"/>
        <v>0</v>
      </c>
      <c r="AH74" s="152">
        <f t="shared" si="18"/>
        <v>0</v>
      </c>
      <c r="AI74" s="152">
        <f t="shared" si="18"/>
        <v>0</v>
      </c>
      <c r="AJ74" s="152">
        <f t="shared" si="18"/>
        <v>0</v>
      </c>
      <c r="AK74" s="152">
        <f t="shared" si="18"/>
        <v>0</v>
      </c>
      <c r="AL74" s="152">
        <f t="shared" si="18"/>
        <v>0</v>
      </c>
      <c r="AM74" s="152">
        <f t="shared" si="18"/>
        <v>0</v>
      </c>
      <c r="AN74" s="152">
        <f t="shared" si="18"/>
        <v>0</v>
      </c>
      <c r="AO74" s="152">
        <f t="shared" si="18"/>
        <v>0</v>
      </c>
      <c r="AP74" s="152">
        <f t="shared" si="18"/>
        <v>0</v>
      </c>
      <c r="AQ74" s="152">
        <f t="shared" si="18"/>
        <v>0</v>
      </c>
      <c r="AR74" s="152">
        <f t="shared" si="15"/>
        <v>0</v>
      </c>
      <c r="AS74" s="152">
        <f t="shared" si="15"/>
        <v>0</v>
      </c>
      <c r="AT74" s="152">
        <f t="shared" si="15"/>
        <v>0</v>
      </c>
      <c r="AU74" s="152">
        <f t="shared" si="15"/>
        <v>0</v>
      </c>
      <c r="AV74" s="152">
        <f t="shared" si="15"/>
        <v>0</v>
      </c>
    </row>
    <row r="75" spans="1:48" x14ac:dyDescent="0.2">
      <c r="A75" s="165"/>
      <c r="B75" s="151" t="str">
        <f>IFERROR(VLOOKUP($A75,Salaire!$C:$E,2,0),"")</f>
        <v/>
      </c>
      <c r="C75" s="151" t="str">
        <f>IFERROR(VLOOKUP($A75,Salaire!$C:$E,3,0),"")</f>
        <v/>
      </c>
      <c r="D75" s="163"/>
      <c r="E75" s="163"/>
      <c r="F75" s="152" t="str">
        <f t="shared" si="21"/>
        <v/>
      </c>
      <c r="G75" s="152" t="str">
        <f t="shared" si="22"/>
        <v/>
      </c>
      <c r="H75" s="166"/>
      <c r="I75" s="165"/>
      <c r="J75" s="165"/>
      <c r="K75" s="152" t="str">
        <f t="shared" si="23"/>
        <v/>
      </c>
      <c r="L75" s="152" t="str">
        <f t="shared" si="20"/>
        <v/>
      </c>
      <c r="M75" s="152">
        <f t="shared" si="19"/>
        <v>0</v>
      </c>
      <c r="N75" s="152">
        <f t="shared" si="19"/>
        <v>0</v>
      </c>
      <c r="O75" s="152">
        <f t="shared" si="19"/>
        <v>0</v>
      </c>
      <c r="P75" s="152">
        <f t="shared" si="19"/>
        <v>0</v>
      </c>
      <c r="Q75" s="152">
        <f t="shared" si="19"/>
        <v>0</v>
      </c>
      <c r="R75" s="152">
        <f t="shared" si="19"/>
        <v>0</v>
      </c>
      <c r="S75" s="152">
        <f t="shared" si="19"/>
        <v>0</v>
      </c>
      <c r="T75" s="152">
        <f t="shared" si="19"/>
        <v>0</v>
      </c>
      <c r="U75" s="152">
        <f t="shared" si="19"/>
        <v>0</v>
      </c>
      <c r="V75" s="152">
        <f t="shared" si="19"/>
        <v>0</v>
      </c>
      <c r="W75" s="152">
        <f t="shared" si="19"/>
        <v>0</v>
      </c>
      <c r="X75" s="152">
        <f t="shared" si="19"/>
        <v>0</v>
      </c>
      <c r="Y75" s="152">
        <f t="shared" si="19"/>
        <v>0</v>
      </c>
      <c r="Z75" s="152">
        <f t="shared" si="19"/>
        <v>0</v>
      </c>
      <c r="AA75" s="152">
        <f t="shared" si="19"/>
        <v>0</v>
      </c>
      <c r="AB75" s="152">
        <f t="shared" si="19"/>
        <v>0</v>
      </c>
      <c r="AC75" s="152">
        <f t="shared" si="18"/>
        <v>0</v>
      </c>
      <c r="AD75" s="152">
        <f t="shared" si="18"/>
        <v>0</v>
      </c>
      <c r="AE75" s="152">
        <f t="shared" si="18"/>
        <v>0</v>
      </c>
      <c r="AF75" s="152">
        <f t="shared" si="18"/>
        <v>0</v>
      </c>
      <c r="AG75" s="152">
        <f t="shared" si="18"/>
        <v>0</v>
      </c>
      <c r="AH75" s="152">
        <f t="shared" si="18"/>
        <v>0</v>
      </c>
      <c r="AI75" s="152">
        <f t="shared" si="18"/>
        <v>0</v>
      </c>
      <c r="AJ75" s="152">
        <f t="shared" si="18"/>
        <v>0</v>
      </c>
      <c r="AK75" s="152">
        <f t="shared" si="18"/>
        <v>0</v>
      </c>
      <c r="AL75" s="152">
        <f t="shared" si="18"/>
        <v>0</v>
      </c>
      <c r="AM75" s="152">
        <f t="shared" si="18"/>
        <v>0</v>
      </c>
      <c r="AN75" s="152">
        <f t="shared" si="18"/>
        <v>0</v>
      </c>
      <c r="AO75" s="152">
        <f t="shared" si="18"/>
        <v>0</v>
      </c>
      <c r="AP75" s="152">
        <f t="shared" si="18"/>
        <v>0</v>
      </c>
      <c r="AQ75" s="152">
        <f t="shared" si="18"/>
        <v>0</v>
      </c>
      <c r="AR75" s="152">
        <f t="shared" si="15"/>
        <v>0</v>
      </c>
      <c r="AS75" s="152">
        <f t="shared" si="15"/>
        <v>0</v>
      </c>
      <c r="AT75" s="152">
        <f t="shared" si="15"/>
        <v>0</v>
      </c>
      <c r="AU75" s="152">
        <f t="shared" si="15"/>
        <v>0</v>
      </c>
      <c r="AV75" s="152">
        <f t="shared" si="15"/>
        <v>0</v>
      </c>
    </row>
    <row r="76" spans="1:48" x14ac:dyDescent="0.2">
      <c r="A76" s="165"/>
      <c r="B76" s="151" t="str">
        <f>IFERROR(VLOOKUP($A76,Salaire!$C:$E,2,0),"")</f>
        <v/>
      </c>
      <c r="C76" s="151" t="str">
        <f>IFERROR(VLOOKUP($A76,Salaire!$C:$E,3,0),"")</f>
        <v/>
      </c>
      <c r="D76" s="163"/>
      <c r="E76" s="163"/>
      <c r="F76" s="152" t="str">
        <f t="shared" si="21"/>
        <v/>
      </c>
      <c r="G76" s="152" t="str">
        <f t="shared" si="22"/>
        <v/>
      </c>
      <c r="H76" s="166"/>
      <c r="I76" s="165"/>
      <c r="J76" s="165"/>
      <c r="K76" s="152" t="str">
        <f t="shared" si="23"/>
        <v/>
      </c>
      <c r="L76" s="152" t="str">
        <f t="shared" si="20"/>
        <v/>
      </c>
      <c r="M76" s="152">
        <f t="shared" si="19"/>
        <v>0</v>
      </c>
      <c r="N76" s="152">
        <f t="shared" si="19"/>
        <v>0</v>
      </c>
      <c r="O76" s="152">
        <f t="shared" si="19"/>
        <v>0</v>
      </c>
      <c r="P76" s="152">
        <f t="shared" si="19"/>
        <v>0</v>
      </c>
      <c r="Q76" s="152">
        <f t="shared" si="19"/>
        <v>0</v>
      </c>
      <c r="R76" s="152">
        <f t="shared" si="19"/>
        <v>0</v>
      </c>
      <c r="S76" s="152">
        <f t="shared" si="19"/>
        <v>0</v>
      </c>
      <c r="T76" s="152">
        <f t="shared" si="19"/>
        <v>0</v>
      </c>
      <c r="U76" s="152">
        <f t="shared" si="19"/>
        <v>0</v>
      </c>
      <c r="V76" s="152">
        <f t="shared" si="19"/>
        <v>0</v>
      </c>
      <c r="W76" s="152">
        <f t="shared" si="19"/>
        <v>0</v>
      </c>
      <c r="X76" s="152">
        <f t="shared" si="19"/>
        <v>0</v>
      </c>
      <c r="Y76" s="152">
        <f t="shared" si="19"/>
        <v>0</v>
      </c>
      <c r="Z76" s="152">
        <f t="shared" si="19"/>
        <v>0</v>
      </c>
      <c r="AA76" s="152">
        <f t="shared" si="19"/>
        <v>0</v>
      </c>
      <c r="AB76" s="152">
        <f t="shared" si="19"/>
        <v>0</v>
      </c>
      <c r="AC76" s="152">
        <f t="shared" si="18"/>
        <v>0</v>
      </c>
      <c r="AD76" s="152">
        <f t="shared" si="18"/>
        <v>0</v>
      </c>
      <c r="AE76" s="152">
        <f t="shared" si="18"/>
        <v>0</v>
      </c>
      <c r="AF76" s="152">
        <f t="shared" si="18"/>
        <v>0</v>
      </c>
      <c r="AG76" s="152">
        <f t="shared" si="18"/>
        <v>0</v>
      </c>
      <c r="AH76" s="152">
        <f t="shared" si="18"/>
        <v>0</v>
      </c>
      <c r="AI76" s="152">
        <f t="shared" si="18"/>
        <v>0</v>
      </c>
      <c r="AJ76" s="152">
        <f t="shared" si="18"/>
        <v>0</v>
      </c>
      <c r="AK76" s="152">
        <f t="shared" si="18"/>
        <v>0</v>
      </c>
      <c r="AL76" s="152">
        <f t="shared" si="18"/>
        <v>0</v>
      </c>
      <c r="AM76" s="152">
        <f t="shared" si="18"/>
        <v>0</v>
      </c>
      <c r="AN76" s="152">
        <f t="shared" si="18"/>
        <v>0</v>
      </c>
      <c r="AO76" s="152">
        <f t="shared" si="18"/>
        <v>0</v>
      </c>
      <c r="AP76" s="152">
        <f t="shared" si="18"/>
        <v>0</v>
      </c>
      <c r="AQ76" s="152">
        <f t="shared" si="18"/>
        <v>0</v>
      </c>
      <c r="AR76" s="152">
        <f t="shared" si="15"/>
        <v>0</v>
      </c>
      <c r="AS76" s="152">
        <f t="shared" si="15"/>
        <v>0</v>
      </c>
      <c r="AT76" s="152">
        <f t="shared" si="15"/>
        <v>0</v>
      </c>
      <c r="AU76" s="152">
        <f t="shared" si="15"/>
        <v>0</v>
      </c>
      <c r="AV76" s="152">
        <f t="shared" si="15"/>
        <v>0</v>
      </c>
    </row>
    <row r="77" spans="1:48" x14ac:dyDescent="0.2">
      <c r="A77" s="165"/>
      <c r="B77" s="151" t="str">
        <f>IFERROR(VLOOKUP($A77,Salaire!$C:$E,2,0),"")</f>
        <v/>
      </c>
      <c r="C77" s="151" t="str">
        <f>IFERROR(VLOOKUP($A77,Salaire!$C:$E,3,0),"")</f>
        <v/>
      </c>
      <c r="D77" s="163"/>
      <c r="E77" s="163"/>
      <c r="F77" s="152" t="str">
        <f t="shared" si="21"/>
        <v/>
      </c>
      <c r="G77" s="152" t="str">
        <f t="shared" si="22"/>
        <v/>
      </c>
      <c r="H77" s="166"/>
      <c r="I77" s="165"/>
      <c r="J77" s="165"/>
      <c r="K77" s="152" t="str">
        <f t="shared" si="23"/>
        <v/>
      </c>
      <c r="L77" s="152" t="str">
        <f t="shared" si="20"/>
        <v/>
      </c>
      <c r="M77" s="152">
        <f t="shared" si="19"/>
        <v>0</v>
      </c>
      <c r="N77" s="152">
        <f t="shared" si="19"/>
        <v>0</v>
      </c>
      <c r="O77" s="152">
        <f t="shared" si="19"/>
        <v>0</v>
      </c>
      <c r="P77" s="152">
        <f t="shared" si="19"/>
        <v>0</v>
      </c>
      <c r="Q77" s="152">
        <f t="shared" si="19"/>
        <v>0</v>
      </c>
      <c r="R77" s="152">
        <f t="shared" si="19"/>
        <v>0</v>
      </c>
      <c r="S77" s="152">
        <f t="shared" si="19"/>
        <v>0</v>
      </c>
      <c r="T77" s="152">
        <f t="shared" si="19"/>
        <v>0</v>
      </c>
      <c r="U77" s="152">
        <f t="shared" si="19"/>
        <v>0</v>
      </c>
      <c r="V77" s="152">
        <f t="shared" si="19"/>
        <v>0</v>
      </c>
      <c r="W77" s="152">
        <f t="shared" si="19"/>
        <v>0</v>
      </c>
      <c r="X77" s="152">
        <f t="shared" si="19"/>
        <v>0</v>
      </c>
      <c r="Y77" s="152">
        <f t="shared" si="19"/>
        <v>0</v>
      </c>
      <c r="Z77" s="152">
        <f t="shared" si="19"/>
        <v>0</v>
      </c>
      <c r="AA77" s="152">
        <f t="shared" si="19"/>
        <v>0</v>
      </c>
      <c r="AB77" s="152">
        <f t="shared" si="19"/>
        <v>0</v>
      </c>
      <c r="AC77" s="152">
        <f t="shared" si="18"/>
        <v>0</v>
      </c>
      <c r="AD77" s="152">
        <f t="shared" si="18"/>
        <v>0</v>
      </c>
      <c r="AE77" s="152">
        <f t="shared" si="18"/>
        <v>0</v>
      </c>
      <c r="AF77" s="152">
        <f t="shared" si="18"/>
        <v>0</v>
      </c>
      <c r="AG77" s="152">
        <f t="shared" si="18"/>
        <v>0</v>
      </c>
      <c r="AH77" s="152">
        <f t="shared" si="18"/>
        <v>0</v>
      </c>
      <c r="AI77" s="152">
        <f t="shared" si="18"/>
        <v>0</v>
      </c>
      <c r="AJ77" s="152">
        <f t="shared" si="18"/>
        <v>0</v>
      </c>
      <c r="AK77" s="152">
        <f t="shared" si="18"/>
        <v>0</v>
      </c>
      <c r="AL77" s="152">
        <f t="shared" si="18"/>
        <v>0</v>
      </c>
      <c r="AM77" s="152">
        <f t="shared" si="18"/>
        <v>0</v>
      </c>
      <c r="AN77" s="152">
        <f t="shared" si="18"/>
        <v>0</v>
      </c>
      <c r="AO77" s="152">
        <f t="shared" si="18"/>
        <v>0</v>
      </c>
      <c r="AP77" s="152">
        <f t="shared" si="18"/>
        <v>0</v>
      </c>
      <c r="AQ77" s="152">
        <f t="shared" si="18"/>
        <v>0</v>
      </c>
      <c r="AR77" s="152">
        <f t="shared" si="15"/>
        <v>0</v>
      </c>
      <c r="AS77" s="152">
        <f t="shared" si="15"/>
        <v>0</v>
      </c>
      <c r="AT77" s="152">
        <f t="shared" si="15"/>
        <v>0</v>
      </c>
      <c r="AU77" s="152">
        <f t="shared" si="15"/>
        <v>0</v>
      </c>
      <c r="AV77" s="152">
        <f t="shared" si="15"/>
        <v>0</v>
      </c>
    </row>
    <row r="78" spans="1:48" x14ac:dyDescent="0.2">
      <c r="A78" s="165"/>
      <c r="B78" s="151" t="str">
        <f>IFERROR(VLOOKUP($A78,Salaire!$C:$E,2,0),"")</f>
        <v/>
      </c>
      <c r="C78" s="151" t="str">
        <f>IFERROR(VLOOKUP($A78,Salaire!$C:$E,3,0),"")</f>
        <v/>
      </c>
      <c r="D78" s="163"/>
      <c r="E78" s="163"/>
      <c r="F78" s="152" t="str">
        <f t="shared" si="21"/>
        <v/>
      </c>
      <c r="G78" s="152" t="str">
        <f t="shared" si="22"/>
        <v/>
      </c>
      <c r="H78" s="166"/>
      <c r="I78" s="165"/>
      <c r="J78" s="165"/>
      <c r="K78" s="152" t="str">
        <f t="shared" si="23"/>
        <v/>
      </c>
      <c r="L78" s="152" t="str">
        <f t="shared" si="20"/>
        <v/>
      </c>
      <c r="M78" s="152">
        <f t="shared" si="19"/>
        <v>0</v>
      </c>
      <c r="N78" s="152">
        <f t="shared" si="19"/>
        <v>0</v>
      </c>
      <c r="O78" s="152">
        <f t="shared" si="19"/>
        <v>0</v>
      </c>
      <c r="P78" s="152">
        <f t="shared" si="19"/>
        <v>0</v>
      </c>
      <c r="Q78" s="152">
        <f t="shared" si="19"/>
        <v>0</v>
      </c>
      <c r="R78" s="152">
        <f t="shared" si="19"/>
        <v>0</v>
      </c>
      <c r="S78" s="152">
        <f t="shared" si="19"/>
        <v>0</v>
      </c>
      <c r="T78" s="152">
        <f t="shared" si="19"/>
        <v>0</v>
      </c>
      <c r="U78" s="152">
        <f t="shared" si="19"/>
        <v>0</v>
      </c>
      <c r="V78" s="152">
        <f t="shared" si="19"/>
        <v>0</v>
      </c>
      <c r="W78" s="152">
        <f t="shared" si="19"/>
        <v>0</v>
      </c>
      <c r="X78" s="152">
        <f t="shared" si="19"/>
        <v>0</v>
      </c>
      <c r="Y78" s="152">
        <f t="shared" si="19"/>
        <v>0</v>
      </c>
      <c r="Z78" s="152">
        <f t="shared" si="19"/>
        <v>0</v>
      </c>
      <c r="AA78" s="152">
        <f t="shared" si="19"/>
        <v>0</v>
      </c>
      <c r="AB78" s="152">
        <f t="shared" ref="AB78:AQ93" si="24">+IF(AND(AB$4&gt;=EOMONTH($I78,0),AB$4&lt;=EOMONTH($J78,0)),$L78,0)</f>
        <v>0</v>
      </c>
      <c r="AC78" s="152">
        <f t="shared" si="24"/>
        <v>0</v>
      </c>
      <c r="AD78" s="152">
        <f t="shared" si="24"/>
        <v>0</v>
      </c>
      <c r="AE78" s="152">
        <f t="shared" si="24"/>
        <v>0</v>
      </c>
      <c r="AF78" s="152">
        <f t="shared" si="24"/>
        <v>0</v>
      </c>
      <c r="AG78" s="152">
        <f t="shared" si="24"/>
        <v>0</v>
      </c>
      <c r="AH78" s="152">
        <f t="shared" si="24"/>
        <v>0</v>
      </c>
      <c r="AI78" s="152">
        <f t="shared" si="24"/>
        <v>0</v>
      </c>
      <c r="AJ78" s="152">
        <f t="shared" si="24"/>
        <v>0</v>
      </c>
      <c r="AK78" s="152">
        <f t="shared" si="24"/>
        <v>0</v>
      </c>
      <c r="AL78" s="152">
        <f t="shared" si="24"/>
        <v>0</v>
      </c>
      <c r="AM78" s="152">
        <f t="shared" si="24"/>
        <v>0</v>
      </c>
      <c r="AN78" s="152">
        <f t="shared" si="24"/>
        <v>0</v>
      </c>
      <c r="AO78" s="152">
        <f t="shared" si="24"/>
        <v>0</v>
      </c>
      <c r="AP78" s="152">
        <f t="shared" si="24"/>
        <v>0</v>
      </c>
      <c r="AQ78" s="152">
        <f t="shared" si="24"/>
        <v>0</v>
      </c>
      <c r="AR78" s="152">
        <f t="shared" si="15"/>
        <v>0</v>
      </c>
      <c r="AS78" s="152">
        <f t="shared" si="15"/>
        <v>0</v>
      </c>
      <c r="AT78" s="152">
        <f t="shared" si="15"/>
        <v>0</v>
      </c>
      <c r="AU78" s="152">
        <f t="shared" si="15"/>
        <v>0</v>
      </c>
      <c r="AV78" s="152">
        <f t="shared" si="15"/>
        <v>0</v>
      </c>
    </row>
    <row r="79" spans="1:48" x14ac:dyDescent="0.2">
      <c r="A79" s="165"/>
      <c r="B79" s="151" t="str">
        <f>IFERROR(VLOOKUP($A79,Salaire!$C:$E,2,0),"")</f>
        <v/>
      </c>
      <c r="C79" s="151" t="str">
        <f>IFERROR(VLOOKUP($A79,Salaire!$C:$E,3,0),"")</f>
        <v/>
      </c>
      <c r="D79" s="163"/>
      <c r="E79" s="163"/>
      <c r="F79" s="152" t="str">
        <f t="shared" si="21"/>
        <v/>
      </c>
      <c r="G79" s="152" t="str">
        <f t="shared" si="22"/>
        <v/>
      </c>
      <c r="H79" s="166"/>
      <c r="I79" s="165"/>
      <c r="J79" s="165"/>
      <c r="K79" s="152" t="str">
        <f t="shared" si="23"/>
        <v/>
      </c>
      <c r="L79" s="152" t="str">
        <f t="shared" si="20"/>
        <v/>
      </c>
      <c r="M79" s="152">
        <f t="shared" ref="M79:AB94" si="25">+IF(AND(M$4&gt;=EOMONTH($I79,0),M$4&lt;=EOMONTH($J79,0)),$L79,0)</f>
        <v>0</v>
      </c>
      <c r="N79" s="152">
        <f t="shared" si="25"/>
        <v>0</v>
      </c>
      <c r="O79" s="152">
        <f t="shared" si="25"/>
        <v>0</v>
      </c>
      <c r="P79" s="152">
        <f t="shared" si="25"/>
        <v>0</v>
      </c>
      <c r="Q79" s="152">
        <f t="shared" si="25"/>
        <v>0</v>
      </c>
      <c r="R79" s="152">
        <f t="shared" si="25"/>
        <v>0</v>
      </c>
      <c r="S79" s="152">
        <f t="shared" si="25"/>
        <v>0</v>
      </c>
      <c r="T79" s="152">
        <f t="shared" si="25"/>
        <v>0</v>
      </c>
      <c r="U79" s="152">
        <f t="shared" si="25"/>
        <v>0</v>
      </c>
      <c r="V79" s="152">
        <f t="shared" si="25"/>
        <v>0</v>
      </c>
      <c r="W79" s="152">
        <f t="shared" si="25"/>
        <v>0</v>
      </c>
      <c r="X79" s="152">
        <f t="shared" si="25"/>
        <v>0</v>
      </c>
      <c r="Y79" s="152">
        <f t="shared" si="25"/>
        <v>0</v>
      </c>
      <c r="Z79" s="152">
        <f t="shared" si="25"/>
        <v>0</v>
      </c>
      <c r="AA79" s="152">
        <f t="shared" si="25"/>
        <v>0</v>
      </c>
      <c r="AB79" s="152">
        <f t="shared" si="25"/>
        <v>0</v>
      </c>
      <c r="AC79" s="152">
        <f t="shared" si="24"/>
        <v>0</v>
      </c>
      <c r="AD79" s="152">
        <f t="shared" si="24"/>
        <v>0</v>
      </c>
      <c r="AE79" s="152">
        <f t="shared" si="24"/>
        <v>0</v>
      </c>
      <c r="AF79" s="152">
        <f t="shared" si="24"/>
        <v>0</v>
      </c>
      <c r="AG79" s="152">
        <f t="shared" si="24"/>
        <v>0</v>
      </c>
      <c r="AH79" s="152">
        <f t="shared" si="24"/>
        <v>0</v>
      </c>
      <c r="AI79" s="152">
        <f t="shared" si="24"/>
        <v>0</v>
      </c>
      <c r="AJ79" s="152">
        <f t="shared" si="24"/>
        <v>0</v>
      </c>
      <c r="AK79" s="152">
        <f t="shared" si="24"/>
        <v>0</v>
      </c>
      <c r="AL79" s="152">
        <f t="shared" si="24"/>
        <v>0</v>
      </c>
      <c r="AM79" s="152">
        <f t="shared" si="24"/>
        <v>0</v>
      </c>
      <c r="AN79" s="152">
        <f t="shared" si="24"/>
        <v>0</v>
      </c>
      <c r="AO79" s="152">
        <f t="shared" si="24"/>
        <v>0</v>
      </c>
      <c r="AP79" s="152">
        <f t="shared" si="24"/>
        <v>0</v>
      </c>
      <c r="AQ79" s="152">
        <f t="shared" si="24"/>
        <v>0</v>
      </c>
      <c r="AR79" s="152">
        <f t="shared" si="15"/>
        <v>0</v>
      </c>
      <c r="AS79" s="152">
        <f t="shared" si="15"/>
        <v>0</v>
      </c>
      <c r="AT79" s="152">
        <f t="shared" si="15"/>
        <v>0</v>
      </c>
      <c r="AU79" s="152">
        <f t="shared" si="15"/>
        <v>0</v>
      </c>
      <c r="AV79" s="152">
        <f t="shared" si="15"/>
        <v>0</v>
      </c>
    </row>
    <row r="80" spans="1:48" x14ac:dyDescent="0.2">
      <c r="A80" s="165"/>
      <c r="B80" s="151" t="str">
        <f>IFERROR(VLOOKUP($A80,Salaire!$C:$E,2,0),"")</f>
        <v/>
      </c>
      <c r="C80" s="151" t="str">
        <f>IFERROR(VLOOKUP($A80,Salaire!$C:$E,3,0),"")</f>
        <v/>
      </c>
      <c r="D80" s="163"/>
      <c r="E80" s="163"/>
      <c r="F80" s="152" t="str">
        <f t="shared" si="21"/>
        <v/>
      </c>
      <c r="G80" s="152" t="str">
        <f t="shared" si="22"/>
        <v/>
      </c>
      <c r="H80" s="166"/>
      <c r="I80" s="165"/>
      <c r="J80" s="165"/>
      <c r="K80" s="152" t="str">
        <f t="shared" si="23"/>
        <v/>
      </c>
      <c r="L80" s="152" t="str">
        <f t="shared" si="20"/>
        <v/>
      </c>
      <c r="M80" s="152">
        <f t="shared" si="25"/>
        <v>0</v>
      </c>
      <c r="N80" s="152">
        <f t="shared" si="25"/>
        <v>0</v>
      </c>
      <c r="O80" s="152">
        <f t="shared" si="25"/>
        <v>0</v>
      </c>
      <c r="P80" s="152">
        <f t="shared" si="25"/>
        <v>0</v>
      </c>
      <c r="Q80" s="152">
        <f t="shared" si="25"/>
        <v>0</v>
      </c>
      <c r="R80" s="152">
        <f t="shared" si="25"/>
        <v>0</v>
      </c>
      <c r="S80" s="152">
        <f t="shared" si="25"/>
        <v>0</v>
      </c>
      <c r="T80" s="152">
        <f t="shared" si="25"/>
        <v>0</v>
      </c>
      <c r="U80" s="152">
        <f t="shared" si="25"/>
        <v>0</v>
      </c>
      <c r="V80" s="152">
        <f t="shared" si="25"/>
        <v>0</v>
      </c>
      <c r="W80" s="152">
        <f t="shared" si="25"/>
        <v>0</v>
      </c>
      <c r="X80" s="152">
        <f t="shared" si="25"/>
        <v>0</v>
      </c>
      <c r="Y80" s="152">
        <f t="shared" si="25"/>
        <v>0</v>
      </c>
      <c r="Z80" s="152">
        <f t="shared" si="25"/>
        <v>0</v>
      </c>
      <c r="AA80" s="152">
        <f t="shared" si="25"/>
        <v>0</v>
      </c>
      <c r="AB80" s="152">
        <f t="shared" si="25"/>
        <v>0</v>
      </c>
      <c r="AC80" s="152">
        <f t="shared" si="24"/>
        <v>0</v>
      </c>
      <c r="AD80" s="152">
        <f t="shared" si="24"/>
        <v>0</v>
      </c>
      <c r="AE80" s="152">
        <f t="shared" si="24"/>
        <v>0</v>
      </c>
      <c r="AF80" s="152">
        <f t="shared" si="24"/>
        <v>0</v>
      </c>
      <c r="AG80" s="152">
        <f t="shared" si="24"/>
        <v>0</v>
      </c>
      <c r="AH80" s="152">
        <f t="shared" si="24"/>
        <v>0</v>
      </c>
      <c r="AI80" s="152">
        <f t="shared" si="24"/>
        <v>0</v>
      </c>
      <c r="AJ80" s="152">
        <f t="shared" si="24"/>
        <v>0</v>
      </c>
      <c r="AK80" s="152">
        <f t="shared" si="24"/>
        <v>0</v>
      </c>
      <c r="AL80" s="152">
        <f t="shared" si="24"/>
        <v>0</v>
      </c>
      <c r="AM80" s="152">
        <f t="shared" si="24"/>
        <v>0</v>
      </c>
      <c r="AN80" s="152">
        <f t="shared" si="24"/>
        <v>0</v>
      </c>
      <c r="AO80" s="152">
        <f t="shared" si="24"/>
        <v>0</v>
      </c>
      <c r="AP80" s="152">
        <f t="shared" si="24"/>
        <v>0</v>
      </c>
      <c r="AQ80" s="152">
        <f t="shared" si="24"/>
        <v>0</v>
      </c>
      <c r="AR80" s="152">
        <f t="shared" si="15"/>
        <v>0</v>
      </c>
      <c r="AS80" s="152">
        <f t="shared" si="15"/>
        <v>0</v>
      </c>
      <c r="AT80" s="152">
        <f t="shared" si="15"/>
        <v>0</v>
      </c>
      <c r="AU80" s="152">
        <f t="shared" si="15"/>
        <v>0</v>
      </c>
      <c r="AV80" s="152">
        <f t="shared" si="15"/>
        <v>0</v>
      </c>
    </row>
    <row r="81" spans="1:48" x14ac:dyDescent="0.2">
      <c r="A81" s="165"/>
      <c r="B81" s="151" t="str">
        <f>IFERROR(VLOOKUP($A81,Salaire!$C:$E,2,0),"")</f>
        <v/>
      </c>
      <c r="C81" s="151" t="str">
        <f>IFERROR(VLOOKUP($A81,Salaire!$C:$E,3,0),"")</f>
        <v/>
      </c>
      <c r="D81" s="163"/>
      <c r="E81" s="163"/>
      <c r="F81" s="152" t="str">
        <f t="shared" si="21"/>
        <v/>
      </c>
      <c r="G81" s="152" t="str">
        <f t="shared" si="22"/>
        <v/>
      </c>
      <c r="H81" s="166"/>
      <c r="I81" s="165"/>
      <c r="J81" s="165"/>
      <c r="K81" s="152" t="str">
        <f t="shared" si="23"/>
        <v/>
      </c>
      <c r="L81" s="152" t="str">
        <f t="shared" si="20"/>
        <v/>
      </c>
      <c r="M81" s="152">
        <f t="shared" si="25"/>
        <v>0</v>
      </c>
      <c r="N81" s="152">
        <f t="shared" si="25"/>
        <v>0</v>
      </c>
      <c r="O81" s="152">
        <f t="shared" si="25"/>
        <v>0</v>
      </c>
      <c r="P81" s="152">
        <f t="shared" si="25"/>
        <v>0</v>
      </c>
      <c r="Q81" s="152">
        <f t="shared" si="25"/>
        <v>0</v>
      </c>
      <c r="R81" s="152">
        <f t="shared" si="25"/>
        <v>0</v>
      </c>
      <c r="S81" s="152">
        <f t="shared" si="25"/>
        <v>0</v>
      </c>
      <c r="T81" s="152">
        <f t="shared" si="25"/>
        <v>0</v>
      </c>
      <c r="U81" s="152">
        <f t="shared" si="25"/>
        <v>0</v>
      </c>
      <c r="V81" s="152">
        <f t="shared" si="25"/>
        <v>0</v>
      </c>
      <c r="W81" s="152">
        <f t="shared" si="25"/>
        <v>0</v>
      </c>
      <c r="X81" s="152">
        <f t="shared" si="25"/>
        <v>0</v>
      </c>
      <c r="Y81" s="152">
        <f t="shared" si="25"/>
        <v>0</v>
      </c>
      <c r="Z81" s="152">
        <f t="shared" si="25"/>
        <v>0</v>
      </c>
      <c r="AA81" s="152">
        <f t="shared" si="25"/>
        <v>0</v>
      </c>
      <c r="AB81" s="152">
        <f t="shared" si="25"/>
        <v>0</v>
      </c>
      <c r="AC81" s="152">
        <f t="shared" si="24"/>
        <v>0</v>
      </c>
      <c r="AD81" s="152">
        <f t="shared" si="24"/>
        <v>0</v>
      </c>
      <c r="AE81" s="152">
        <f t="shared" si="24"/>
        <v>0</v>
      </c>
      <c r="AF81" s="152">
        <f t="shared" si="24"/>
        <v>0</v>
      </c>
      <c r="AG81" s="152">
        <f t="shared" si="24"/>
        <v>0</v>
      </c>
      <c r="AH81" s="152">
        <f t="shared" si="24"/>
        <v>0</v>
      </c>
      <c r="AI81" s="152">
        <f t="shared" si="24"/>
        <v>0</v>
      </c>
      <c r="AJ81" s="152">
        <f t="shared" si="24"/>
        <v>0</v>
      </c>
      <c r="AK81" s="152">
        <f t="shared" si="24"/>
        <v>0</v>
      </c>
      <c r="AL81" s="152">
        <f t="shared" si="24"/>
        <v>0</v>
      </c>
      <c r="AM81" s="152">
        <f t="shared" si="24"/>
        <v>0</v>
      </c>
      <c r="AN81" s="152">
        <f t="shared" si="24"/>
        <v>0</v>
      </c>
      <c r="AO81" s="152">
        <f t="shared" si="24"/>
        <v>0</v>
      </c>
      <c r="AP81" s="152">
        <f t="shared" si="24"/>
        <v>0</v>
      </c>
      <c r="AQ81" s="152">
        <f t="shared" si="24"/>
        <v>0</v>
      </c>
      <c r="AR81" s="152">
        <f t="shared" si="15"/>
        <v>0</v>
      </c>
      <c r="AS81" s="152">
        <f t="shared" si="15"/>
        <v>0</v>
      </c>
      <c r="AT81" s="152">
        <f t="shared" si="15"/>
        <v>0</v>
      </c>
      <c r="AU81" s="152">
        <f t="shared" si="15"/>
        <v>0</v>
      </c>
      <c r="AV81" s="152">
        <f t="shared" si="15"/>
        <v>0</v>
      </c>
    </row>
    <row r="82" spans="1:48" x14ac:dyDescent="0.2">
      <c r="A82" s="165"/>
      <c r="B82" s="151" t="str">
        <f>IFERROR(VLOOKUP($A82,Salaire!$C:$E,2,0),"")</f>
        <v/>
      </c>
      <c r="C82" s="151" t="str">
        <f>IFERROR(VLOOKUP($A82,Salaire!$C:$E,3,0),"")</f>
        <v/>
      </c>
      <c r="D82" s="163"/>
      <c r="E82" s="163"/>
      <c r="F82" s="152" t="str">
        <f t="shared" si="21"/>
        <v/>
      </c>
      <c r="G82" s="152" t="str">
        <f t="shared" si="22"/>
        <v/>
      </c>
      <c r="H82" s="166"/>
      <c r="I82" s="165"/>
      <c r="J82" s="165"/>
      <c r="K82" s="152" t="str">
        <f t="shared" si="23"/>
        <v/>
      </c>
      <c r="L82" s="152" t="str">
        <f t="shared" si="20"/>
        <v/>
      </c>
      <c r="M82" s="152">
        <f t="shared" si="25"/>
        <v>0</v>
      </c>
      <c r="N82" s="152">
        <f t="shared" si="25"/>
        <v>0</v>
      </c>
      <c r="O82" s="152">
        <f t="shared" si="25"/>
        <v>0</v>
      </c>
      <c r="P82" s="152">
        <f t="shared" si="25"/>
        <v>0</v>
      </c>
      <c r="Q82" s="152">
        <f t="shared" si="25"/>
        <v>0</v>
      </c>
      <c r="R82" s="152">
        <f t="shared" si="25"/>
        <v>0</v>
      </c>
      <c r="S82" s="152">
        <f t="shared" si="25"/>
        <v>0</v>
      </c>
      <c r="T82" s="152">
        <f t="shared" si="25"/>
        <v>0</v>
      </c>
      <c r="U82" s="152">
        <f t="shared" si="25"/>
        <v>0</v>
      </c>
      <c r="V82" s="152">
        <f t="shared" si="25"/>
        <v>0</v>
      </c>
      <c r="W82" s="152">
        <f t="shared" si="25"/>
        <v>0</v>
      </c>
      <c r="X82" s="152">
        <f t="shared" si="25"/>
        <v>0</v>
      </c>
      <c r="Y82" s="152">
        <f t="shared" si="25"/>
        <v>0</v>
      </c>
      <c r="Z82" s="152">
        <f t="shared" si="25"/>
        <v>0</v>
      </c>
      <c r="AA82" s="152">
        <f t="shared" si="25"/>
        <v>0</v>
      </c>
      <c r="AB82" s="152">
        <f t="shared" si="25"/>
        <v>0</v>
      </c>
      <c r="AC82" s="152">
        <f t="shared" si="24"/>
        <v>0</v>
      </c>
      <c r="AD82" s="152">
        <f t="shared" si="24"/>
        <v>0</v>
      </c>
      <c r="AE82" s="152">
        <f t="shared" si="24"/>
        <v>0</v>
      </c>
      <c r="AF82" s="152">
        <f t="shared" si="24"/>
        <v>0</v>
      </c>
      <c r="AG82" s="152">
        <f t="shared" si="24"/>
        <v>0</v>
      </c>
      <c r="AH82" s="152">
        <f t="shared" si="24"/>
        <v>0</v>
      </c>
      <c r="AI82" s="152">
        <f t="shared" si="24"/>
        <v>0</v>
      </c>
      <c r="AJ82" s="152">
        <f t="shared" si="24"/>
        <v>0</v>
      </c>
      <c r="AK82" s="152">
        <f t="shared" si="24"/>
        <v>0</v>
      </c>
      <c r="AL82" s="152">
        <f t="shared" si="24"/>
        <v>0</v>
      </c>
      <c r="AM82" s="152">
        <f t="shared" si="24"/>
        <v>0</v>
      </c>
      <c r="AN82" s="152">
        <f t="shared" si="24"/>
        <v>0</v>
      </c>
      <c r="AO82" s="152">
        <f t="shared" si="24"/>
        <v>0</v>
      </c>
      <c r="AP82" s="152">
        <f t="shared" si="24"/>
        <v>0</v>
      </c>
      <c r="AQ82" s="152">
        <f t="shared" si="24"/>
        <v>0</v>
      </c>
      <c r="AR82" s="152">
        <f t="shared" si="15"/>
        <v>0</v>
      </c>
      <c r="AS82" s="152">
        <f t="shared" si="15"/>
        <v>0</v>
      </c>
      <c r="AT82" s="152">
        <f t="shared" si="15"/>
        <v>0</v>
      </c>
      <c r="AU82" s="152">
        <f t="shared" si="15"/>
        <v>0</v>
      </c>
      <c r="AV82" s="152">
        <f t="shared" si="15"/>
        <v>0</v>
      </c>
    </row>
    <row r="83" spans="1:48" x14ac:dyDescent="0.2">
      <c r="A83" s="165"/>
      <c r="B83" s="151" t="str">
        <f>IFERROR(VLOOKUP($A83,Salaire!$C:$E,2,0),"")</f>
        <v/>
      </c>
      <c r="C83" s="151" t="str">
        <f>IFERROR(VLOOKUP($A83,Salaire!$C:$E,3,0),"")</f>
        <v/>
      </c>
      <c r="D83" s="163"/>
      <c r="E83" s="163"/>
      <c r="F83" s="152" t="str">
        <f t="shared" si="21"/>
        <v/>
      </c>
      <c r="G83" s="152" t="str">
        <f t="shared" si="22"/>
        <v/>
      </c>
      <c r="H83" s="166"/>
      <c r="I83" s="165"/>
      <c r="J83" s="165"/>
      <c r="K83" s="152" t="str">
        <f t="shared" si="23"/>
        <v/>
      </c>
      <c r="L83" s="152" t="str">
        <f t="shared" si="20"/>
        <v/>
      </c>
      <c r="M83" s="152">
        <f t="shared" si="25"/>
        <v>0</v>
      </c>
      <c r="N83" s="152">
        <f t="shared" si="25"/>
        <v>0</v>
      </c>
      <c r="O83" s="152">
        <f t="shared" si="25"/>
        <v>0</v>
      </c>
      <c r="P83" s="152">
        <f t="shared" si="25"/>
        <v>0</v>
      </c>
      <c r="Q83" s="152">
        <f t="shared" si="25"/>
        <v>0</v>
      </c>
      <c r="R83" s="152">
        <f t="shared" si="25"/>
        <v>0</v>
      </c>
      <c r="S83" s="152">
        <f t="shared" si="25"/>
        <v>0</v>
      </c>
      <c r="T83" s="152">
        <f t="shared" si="25"/>
        <v>0</v>
      </c>
      <c r="U83" s="152">
        <f t="shared" si="25"/>
        <v>0</v>
      </c>
      <c r="V83" s="152">
        <f t="shared" si="25"/>
        <v>0</v>
      </c>
      <c r="W83" s="152">
        <f t="shared" si="25"/>
        <v>0</v>
      </c>
      <c r="X83" s="152">
        <f t="shared" si="25"/>
        <v>0</v>
      </c>
      <c r="Y83" s="152">
        <f t="shared" si="25"/>
        <v>0</v>
      </c>
      <c r="Z83" s="152">
        <f t="shared" si="25"/>
        <v>0</v>
      </c>
      <c r="AA83" s="152">
        <f t="shared" si="25"/>
        <v>0</v>
      </c>
      <c r="AB83" s="152">
        <f t="shared" si="25"/>
        <v>0</v>
      </c>
      <c r="AC83" s="152">
        <f t="shared" si="24"/>
        <v>0</v>
      </c>
      <c r="AD83" s="152">
        <f t="shared" si="24"/>
        <v>0</v>
      </c>
      <c r="AE83" s="152">
        <f t="shared" si="24"/>
        <v>0</v>
      </c>
      <c r="AF83" s="152">
        <f t="shared" si="24"/>
        <v>0</v>
      </c>
      <c r="AG83" s="152">
        <f t="shared" si="24"/>
        <v>0</v>
      </c>
      <c r="AH83" s="152">
        <f t="shared" si="24"/>
        <v>0</v>
      </c>
      <c r="AI83" s="152">
        <f t="shared" si="24"/>
        <v>0</v>
      </c>
      <c r="AJ83" s="152">
        <f t="shared" si="24"/>
        <v>0</v>
      </c>
      <c r="AK83" s="152">
        <f t="shared" si="24"/>
        <v>0</v>
      </c>
      <c r="AL83" s="152">
        <f t="shared" si="24"/>
        <v>0</v>
      </c>
      <c r="AM83" s="152">
        <f t="shared" si="24"/>
        <v>0</v>
      </c>
      <c r="AN83" s="152">
        <f t="shared" si="24"/>
        <v>0</v>
      </c>
      <c r="AO83" s="152">
        <f t="shared" si="24"/>
        <v>0</v>
      </c>
      <c r="AP83" s="152">
        <f t="shared" si="24"/>
        <v>0</v>
      </c>
      <c r="AQ83" s="152">
        <f t="shared" si="24"/>
        <v>0</v>
      </c>
      <c r="AR83" s="152">
        <f t="shared" si="15"/>
        <v>0</v>
      </c>
      <c r="AS83" s="152">
        <f t="shared" si="15"/>
        <v>0</v>
      </c>
      <c r="AT83" s="152">
        <f t="shared" si="15"/>
        <v>0</v>
      </c>
      <c r="AU83" s="152">
        <f t="shared" si="15"/>
        <v>0</v>
      </c>
      <c r="AV83" s="152">
        <f t="shared" si="15"/>
        <v>0</v>
      </c>
    </row>
    <row r="84" spans="1:48" x14ac:dyDescent="0.2">
      <c r="A84" s="165"/>
      <c r="B84" s="151" t="str">
        <f>IFERROR(VLOOKUP($A84,Salaire!$C:$E,2,0),"")</f>
        <v/>
      </c>
      <c r="C84" s="151" t="str">
        <f>IFERROR(VLOOKUP($A84,Salaire!$C:$E,3,0),"")</f>
        <v/>
      </c>
      <c r="D84" s="163"/>
      <c r="E84" s="163"/>
      <c r="F84" s="152" t="str">
        <f t="shared" si="21"/>
        <v/>
      </c>
      <c r="G84" s="152" t="str">
        <f t="shared" si="22"/>
        <v/>
      </c>
      <c r="H84" s="166"/>
      <c r="I84" s="165"/>
      <c r="J84" s="165"/>
      <c r="K84" s="152" t="str">
        <f t="shared" si="23"/>
        <v/>
      </c>
      <c r="L84" s="152" t="str">
        <f t="shared" si="20"/>
        <v/>
      </c>
      <c r="M84" s="152">
        <f t="shared" si="25"/>
        <v>0</v>
      </c>
      <c r="N84" s="152">
        <f t="shared" si="25"/>
        <v>0</v>
      </c>
      <c r="O84" s="152">
        <f t="shared" si="25"/>
        <v>0</v>
      </c>
      <c r="P84" s="152">
        <f t="shared" si="25"/>
        <v>0</v>
      </c>
      <c r="Q84" s="152">
        <f t="shared" si="25"/>
        <v>0</v>
      </c>
      <c r="R84" s="152">
        <f t="shared" si="25"/>
        <v>0</v>
      </c>
      <c r="S84" s="152">
        <f t="shared" si="25"/>
        <v>0</v>
      </c>
      <c r="T84" s="152">
        <f t="shared" si="25"/>
        <v>0</v>
      </c>
      <c r="U84" s="152">
        <f t="shared" si="25"/>
        <v>0</v>
      </c>
      <c r="V84" s="152">
        <f t="shared" si="25"/>
        <v>0</v>
      </c>
      <c r="W84" s="152">
        <f t="shared" si="25"/>
        <v>0</v>
      </c>
      <c r="X84" s="152">
        <f t="shared" si="25"/>
        <v>0</v>
      </c>
      <c r="Y84" s="152">
        <f t="shared" si="25"/>
        <v>0</v>
      </c>
      <c r="Z84" s="152">
        <f t="shared" si="25"/>
        <v>0</v>
      </c>
      <c r="AA84" s="152">
        <f t="shared" si="25"/>
        <v>0</v>
      </c>
      <c r="AB84" s="152">
        <f t="shared" si="25"/>
        <v>0</v>
      </c>
      <c r="AC84" s="152">
        <f t="shared" si="24"/>
        <v>0</v>
      </c>
      <c r="AD84" s="152">
        <f t="shared" si="24"/>
        <v>0</v>
      </c>
      <c r="AE84" s="152">
        <f t="shared" si="24"/>
        <v>0</v>
      </c>
      <c r="AF84" s="152">
        <f t="shared" si="24"/>
        <v>0</v>
      </c>
      <c r="AG84" s="152">
        <f t="shared" si="24"/>
        <v>0</v>
      </c>
      <c r="AH84" s="152">
        <f t="shared" si="24"/>
        <v>0</v>
      </c>
      <c r="AI84" s="152">
        <f t="shared" si="24"/>
        <v>0</v>
      </c>
      <c r="AJ84" s="152">
        <f t="shared" si="24"/>
        <v>0</v>
      </c>
      <c r="AK84" s="152">
        <f t="shared" si="24"/>
        <v>0</v>
      </c>
      <c r="AL84" s="152">
        <f t="shared" si="24"/>
        <v>0</v>
      </c>
      <c r="AM84" s="152">
        <f t="shared" si="24"/>
        <v>0</v>
      </c>
      <c r="AN84" s="152">
        <f t="shared" si="24"/>
        <v>0</v>
      </c>
      <c r="AO84" s="152">
        <f t="shared" si="24"/>
        <v>0</v>
      </c>
      <c r="AP84" s="152">
        <f t="shared" si="24"/>
        <v>0</v>
      </c>
      <c r="AQ84" s="152">
        <f t="shared" si="24"/>
        <v>0</v>
      </c>
      <c r="AR84" s="152">
        <f t="shared" si="15"/>
        <v>0</v>
      </c>
      <c r="AS84" s="152">
        <f t="shared" si="15"/>
        <v>0</v>
      </c>
      <c r="AT84" s="152">
        <f t="shared" si="15"/>
        <v>0</v>
      </c>
      <c r="AU84" s="152">
        <f t="shared" si="15"/>
        <v>0</v>
      </c>
      <c r="AV84" s="152">
        <f t="shared" si="15"/>
        <v>0</v>
      </c>
    </row>
    <row r="85" spans="1:48" x14ac:dyDescent="0.2">
      <c r="A85" s="165"/>
      <c r="B85" s="151" t="str">
        <f>IFERROR(VLOOKUP($A85,Salaire!$C:$E,2,0),"")</f>
        <v/>
      </c>
      <c r="C85" s="151" t="str">
        <f>IFERROR(VLOOKUP($A85,Salaire!$C:$E,3,0),"")</f>
        <v/>
      </c>
      <c r="D85" s="163"/>
      <c r="E85" s="163"/>
      <c r="F85" s="152" t="str">
        <f t="shared" si="21"/>
        <v/>
      </c>
      <c r="G85" s="152" t="str">
        <f t="shared" si="22"/>
        <v/>
      </c>
      <c r="H85" s="166"/>
      <c r="I85" s="165"/>
      <c r="J85" s="165"/>
      <c r="K85" s="152" t="str">
        <f t="shared" si="23"/>
        <v/>
      </c>
      <c r="L85" s="152" t="str">
        <f t="shared" si="20"/>
        <v/>
      </c>
      <c r="M85" s="152">
        <f t="shared" si="25"/>
        <v>0</v>
      </c>
      <c r="N85" s="152">
        <f t="shared" si="25"/>
        <v>0</v>
      </c>
      <c r="O85" s="152">
        <f t="shared" si="25"/>
        <v>0</v>
      </c>
      <c r="P85" s="152">
        <f t="shared" si="25"/>
        <v>0</v>
      </c>
      <c r="Q85" s="152">
        <f t="shared" si="25"/>
        <v>0</v>
      </c>
      <c r="R85" s="152">
        <f t="shared" si="25"/>
        <v>0</v>
      </c>
      <c r="S85" s="152">
        <f t="shared" si="25"/>
        <v>0</v>
      </c>
      <c r="T85" s="152">
        <f t="shared" si="25"/>
        <v>0</v>
      </c>
      <c r="U85" s="152">
        <f t="shared" si="25"/>
        <v>0</v>
      </c>
      <c r="V85" s="152">
        <f t="shared" si="25"/>
        <v>0</v>
      </c>
      <c r="W85" s="152">
        <f t="shared" si="25"/>
        <v>0</v>
      </c>
      <c r="X85" s="152">
        <f t="shared" si="25"/>
        <v>0</v>
      </c>
      <c r="Y85" s="152">
        <f t="shared" si="25"/>
        <v>0</v>
      </c>
      <c r="Z85" s="152">
        <f t="shared" si="25"/>
        <v>0</v>
      </c>
      <c r="AA85" s="152">
        <f t="shared" si="25"/>
        <v>0</v>
      </c>
      <c r="AB85" s="152">
        <f t="shared" si="25"/>
        <v>0</v>
      </c>
      <c r="AC85" s="152">
        <f t="shared" si="24"/>
        <v>0</v>
      </c>
      <c r="AD85" s="152">
        <f t="shared" si="24"/>
        <v>0</v>
      </c>
      <c r="AE85" s="152">
        <f t="shared" si="24"/>
        <v>0</v>
      </c>
      <c r="AF85" s="152">
        <f t="shared" si="24"/>
        <v>0</v>
      </c>
      <c r="AG85" s="152">
        <f t="shared" si="24"/>
        <v>0</v>
      </c>
      <c r="AH85" s="152">
        <f t="shared" si="24"/>
        <v>0</v>
      </c>
      <c r="AI85" s="152">
        <f t="shared" si="24"/>
        <v>0</v>
      </c>
      <c r="AJ85" s="152">
        <f t="shared" si="24"/>
        <v>0</v>
      </c>
      <c r="AK85" s="152">
        <f t="shared" si="24"/>
        <v>0</v>
      </c>
      <c r="AL85" s="152">
        <f t="shared" si="24"/>
        <v>0</v>
      </c>
      <c r="AM85" s="152">
        <f t="shared" si="24"/>
        <v>0</v>
      </c>
      <c r="AN85" s="152">
        <f t="shared" si="24"/>
        <v>0</v>
      </c>
      <c r="AO85" s="152">
        <f t="shared" si="24"/>
        <v>0</v>
      </c>
      <c r="AP85" s="152">
        <f t="shared" si="24"/>
        <v>0</v>
      </c>
      <c r="AQ85" s="152">
        <f t="shared" si="24"/>
        <v>0</v>
      </c>
      <c r="AR85" s="152">
        <f t="shared" ref="AR85:AV135" si="26">+IF(AND(AR$4&gt;=EOMONTH($I85,0),AR$4&lt;=EOMONTH($J85,0)),$L85,0)</f>
        <v>0</v>
      </c>
      <c r="AS85" s="152">
        <f t="shared" si="26"/>
        <v>0</v>
      </c>
      <c r="AT85" s="152">
        <f t="shared" si="26"/>
        <v>0</v>
      </c>
      <c r="AU85" s="152">
        <f t="shared" si="26"/>
        <v>0</v>
      </c>
      <c r="AV85" s="152">
        <f t="shared" si="26"/>
        <v>0</v>
      </c>
    </row>
    <row r="86" spans="1:48" x14ac:dyDescent="0.2">
      <c r="A86" s="165"/>
      <c r="B86" s="151" t="str">
        <f>IFERROR(VLOOKUP($A86,Salaire!$C:$E,2,0),"")</f>
        <v/>
      </c>
      <c r="C86" s="151" t="str">
        <f>IFERROR(VLOOKUP($A86,Salaire!$C:$E,3,0),"")</f>
        <v/>
      </c>
      <c r="D86" s="163"/>
      <c r="E86" s="163"/>
      <c r="F86" s="152" t="str">
        <f t="shared" si="21"/>
        <v/>
      </c>
      <c r="G86" s="152" t="str">
        <f t="shared" si="22"/>
        <v/>
      </c>
      <c r="H86" s="166"/>
      <c r="I86" s="165"/>
      <c r="J86" s="165"/>
      <c r="K86" s="152" t="str">
        <f t="shared" si="23"/>
        <v/>
      </c>
      <c r="L86" s="152" t="str">
        <f t="shared" si="20"/>
        <v/>
      </c>
      <c r="M86" s="152">
        <f t="shared" si="25"/>
        <v>0</v>
      </c>
      <c r="N86" s="152">
        <f t="shared" si="25"/>
        <v>0</v>
      </c>
      <c r="O86" s="152">
        <f t="shared" si="25"/>
        <v>0</v>
      </c>
      <c r="P86" s="152">
        <f t="shared" si="25"/>
        <v>0</v>
      </c>
      <c r="Q86" s="152">
        <f t="shared" si="25"/>
        <v>0</v>
      </c>
      <c r="R86" s="152">
        <f t="shared" si="25"/>
        <v>0</v>
      </c>
      <c r="S86" s="152">
        <f t="shared" si="25"/>
        <v>0</v>
      </c>
      <c r="T86" s="152">
        <f t="shared" si="25"/>
        <v>0</v>
      </c>
      <c r="U86" s="152">
        <f t="shared" si="25"/>
        <v>0</v>
      </c>
      <c r="V86" s="152">
        <f t="shared" si="25"/>
        <v>0</v>
      </c>
      <c r="W86" s="152">
        <f t="shared" si="25"/>
        <v>0</v>
      </c>
      <c r="X86" s="152">
        <f t="shared" si="25"/>
        <v>0</v>
      </c>
      <c r="Y86" s="152">
        <f t="shared" si="25"/>
        <v>0</v>
      </c>
      <c r="Z86" s="152">
        <f t="shared" si="25"/>
        <v>0</v>
      </c>
      <c r="AA86" s="152">
        <f t="shared" si="25"/>
        <v>0</v>
      </c>
      <c r="AB86" s="152">
        <f t="shared" si="25"/>
        <v>0</v>
      </c>
      <c r="AC86" s="152">
        <f t="shared" si="24"/>
        <v>0</v>
      </c>
      <c r="AD86" s="152">
        <f t="shared" si="24"/>
        <v>0</v>
      </c>
      <c r="AE86" s="152">
        <f t="shared" si="24"/>
        <v>0</v>
      </c>
      <c r="AF86" s="152">
        <f t="shared" si="24"/>
        <v>0</v>
      </c>
      <c r="AG86" s="152">
        <f t="shared" si="24"/>
        <v>0</v>
      </c>
      <c r="AH86" s="152">
        <f t="shared" si="24"/>
        <v>0</v>
      </c>
      <c r="AI86" s="152">
        <f t="shared" si="24"/>
        <v>0</v>
      </c>
      <c r="AJ86" s="152">
        <f t="shared" si="24"/>
        <v>0</v>
      </c>
      <c r="AK86" s="152">
        <f t="shared" si="24"/>
        <v>0</v>
      </c>
      <c r="AL86" s="152">
        <f t="shared" si="24"/>
        <v>0</v>
      </c>
      <c r="AM86" s="152">
        <f t="shared" si="24"/>
        <v>0</v>
      </c>
      <c r="AN86" s="152">
        <f t="shared" si="24"/>
        <v>0</v>
      </c>
      <c r="AO86" s="152">
        <f t="shared" si="24"/>
        <v>0</v>
      </c>
      <c r="AP86" s="152">
        <f t="shared" si="24"/>
        <v>0</v>
      </c>
      <c r="AQ86" s="152">
        <f t="shared" si="24"/>
        <v>0</v>
      </c>
      <c r="AR86" s="152">
        <f t="shared" si="26"/>
        <v>0</v>
      </c>
      <c r="AS86" s="152">
        <f t="shared" si="26"/>
        <v>0</v>
      </c>
      <c r="AT86" s="152">
        <f t="shared" si="26"/>
        <v>0</v>
      </c>
      <c r="AU86" s="152">
        <f t="shared" si="26"/>
        <v>0</v>
      </c>
      <c r="AV86" s="152">
        <f t="shared" si="26"/>
        <v>0</v>
      </c>
    </row>
    <row r="87" spans="1:48" x14ac:dyDescent="0.2">
      <c r="A87" s="165"/>
      <c r="B87" s="151" t="str">
        <f>IFERROR(VLOOKUP($A87,Salaire!$C:$E,2,0),"")</f>
        <v/>
      </c>
      <c r="C87" s="151" t="str">
        <f>IFERROR(VLOOKUP($A87,Salaire!$C:$E,3,0),"")</f>
        <v/>
      </c>
      <c r="D87" s="163"/>
      <c r="E87" s="163"/>
      <c r="F87" s="152" t="str">
        <f t="shared" si="21"/>
        <v/>
      </c>
      <c r="G87" s="152" t="str">
        <f t="shared" si="22"/>
        <v/>
      </c>
      <c r="H87" s="166"/>
      <c r="I87" s="165"/>
      <c r="J87" s="165"/>
      <c r="K87" s="152" t="str">
        <f t="shared" si="23"/>
        <v/>
      </c>
      <c r="L87" s="152" t="str">
        <f t="shared" si="20"/>
        <v/>
      </c>
      <c r="M87" s="152">
        <f t="shared" si="25"/>
        <v>0</v>
      </c>
      <c r="N87" s="152">
        <f t="shared" si="25"/>
        <v>0</v>
      </c>
      <c r="O87" s="152">
        <f t="shared" si="25"/>
        <v>0</v>
      </c>
      <c r="P87" s="152">
        <f t="shared" si="25"/>
        <v>0</v>
      </c>
      <c r="Q87" s="152">
        <f t="shared" si="25"/>
        <v>0</v>
      </c>
      <c r="R87" s="152">
        <f t="shared" si="25"/>
        <v>0</v>
      </c>
      <c r="S87" s="152">
        <f t="shared" si="25"/>
        <v>0</v>
      </c>
      <c r="T87" s="152">
        <f t="shared" si="25"/>
        <v>0</v>
      </c>
      <c r="U87" s="152">
        <f t="shared" si="25"/>
        <v>0</v>
      </c>
      <c r="V87" s="152">
        <f t="shared" si="25"/>
        <v>0</v>
      </c>
      <c r="W87" s="152">
        <f t="shared" si="25"/>
        <v>0</v>
      </c>
      <c r="X87" s="152">
        <f t="shared" si="25"/>
        <v>0</v>
      </c>
      <c r="Y87" s="152">
        <f t="shared" si="25"/>
        <v>0</v>
      </c>
      <c r="Z87" s="152">
        <f t="shared" si="25"/>
        <v>0</v>
      </c>
      <c r="AA87" s="152">
        <f t="shared" si="25"/>
        <v>0</v>
      </c>
      <c r="AB87" s="152">
        <f t="shared" si="25"/>
        <v>0</v>
      </c>
      <c r="AC87" s="152">
        <f t="shared" si="24"/>
        <v>0</v>
      </c>
      <c r="AD87" s="152">
        <f t="shared" si="24"/>
        <v>0</v>
      </c>
      <c r="AE87" s="152">
        <f t="shared" si="24"/>
        <v>0</v>
      </c>
      <c r="AF87" s="152">
        <f t="shared" si="24"/>
        <v>0</v>
      </c>
      <c r="AG87" s="152">
        <f t="shared" si="24"/>
        <v>0</v>
      </c>
      <c r="AH87" s="152">
        <f t="shared" si="24"/>
        <v>0</v>
      </c>
      <c r="AI87" s="152">
        <f t="shared" si="24"/>
        <v>0</v>
      </c>
      <c r="AJ87" s="152">
        <f t="shared" si="24"/>
        <v>0</v>
      </c>
      <c r="AK87" s="152">
        <f t="shared" si="24"/>
        <v>0</v>
      </c>
      <c r="AL87" s="152">
        <f t="shared" si="24"/>
        <v>0</v>
      </c>
      <c r="AM87" s="152">
        <f t="shared" si="24"/>
        <v>0</v>
      </c>
      <c r="AN87" s="152">
        <f t="shared" si="24"/>
        <v>0</v>
      </c>
      <c r="AO87" s="152">
        <f t="shared" si="24"/>
        <v>0</v>
      </c>
      <c r="AP87" s="152">
        <f t="shared" si="24"/>
        <v>0</v>
      </c>
      <c r="AQ87" s="152">
        <f t="shared" si="24"/>
        <v>0</v>
      </c>
      <c r="AR87" s="152">
        <f t="shared" si="26"/>
        <v>0</v>
      </c>
      <c r="AS87" s="152">
        <f t="shared" si="26"/>
        <v>0</v>
      </c>
      <c r="AT87" s="152">
        <f t="shared" si="26"/>
        <v>0</v>
      </c>
      <c r="AU87" s="152">
        <f t="shared" si="26"/>
        <v>0</v>
      </c>
      <c r="AV87" s="152">
        <f t="shared" si="26"/>
        <v>0</v>
      </c>
    </row>
    <row r="88" spans="1:48" x14ac:dyDescent="0.2">
      <c r="A88" s="165"/>
      <c r="B88" s="151" t="str">
        <f>IFERROR(VLOOKUP($A88,Salaire!$C:$E,2,0),"")</f>
        <v/>
      </c>
      <c r="C88" s="151" t="str">
        <f>IFERROR(VLOOKUP($A88,Salaire!$C:$E,3,0),"")</f>
        <v/>
      </c>
      <c r="D88" s="163"/>
      <c r="E88" s="163"/>
      <c r="F88" s="152" t="str">
        <f t="shared" si="21"/>
        <v/>
      </c>
      <c r="G88" s="152" t="str">
        <f t="shared" si="22"/>
        <v/>
      </c>
      <c r="H88" s="166"/>
      <c r="I88" s="165"/>
      <c r="J88" s="165"/>
      <c r="K88" s="152" t="str">
        <f t="shared" si="23"/>
        <v/>
      </c>
      <c r="L88" s="152" t="str">
        <f t="shared" si="20"/>
        <v/>
      </c>
      <c r="M88" s="152">
        <f t="shared" si="25"/>
        <v>0</v>
      </c>
      <c r="N88" s="152">
        <f t="shared" si="25"/>
        <v>0</v>
      </c>
      <c r="O88" s="152">
        <f t="shared" si="25"/>
        <v>0</v>
      </c>
      <c r="P88" s="152">
        <f t="shared" si="25"/>
        <v>0</v>
      </c>
      <c r="Q88" s="152">
        <f t="shared" si="25"/>
        <v>0</v>
      </c>
      <c r="R88" s="152">
        <f t="shared" si="25"/>
        <v>0</v>
      </c>
      <c r="S88" s="152">
        <f t="shared" si="25"/>
        <v>0</v>
      </c>
      <c r="T88" s="152">
        <f t="shared" si="25"/>
        <v>0</v>
      </c>
      <c r="U88" s="152">
        <f t="shared" si="25"/>
        <v>0</v>
      </c>
      <c r="V88" s="152">
        <f t="shared" si="25"/>
        <v>0</v>
      </c>
      <c r="W88" s="152">
        <f t="shared" si="25"/>
        <v>0</v>
      </c>
      <c r="X88" s="152">
        <f t="shared" si="25"/>
        <v>0</v>
      </c>
      <c r="Y88" s="152">
        <f t="shared" si="25"/>
        <v>0</v>
      </c>
      <c r="Z88" s="152">
        <f t="shared" si="25"/>
        <v>0</v>
      </c>
      <c r="AA88" s="152">
        <f t="shared" si="25"/>
        <v>0</v>
      </c>
      <c r="AB88" s="152">
        <f t="shared" si="25"/>
        <v>0</v>
      </c>
      <c r="AC88" s="152">
        <f t="shared" si="24"/>
        <v>0</v>
      </c>
      <c r="AD88" s="152">
        <f t="shared" si="24"/>
        <v>0</v>
      </c>
      <c r="AE88" s="152">
        <f t="shared" si="24"/>
        <v>0</v>
      </c>
      <c r="AF88" s="152">
        <f t="shared" si="24"/>
        <v>0</v>
      </c>
      <c r="AG88" s="152">
        <f t="shared" si="24"/>
        <v>0</v>
      </c>
      <c r="AH88" s="152">
        <f t="shared" si="24"/>
        <v>0</v>
      </c>
      <c r="AI88" s="152">
        <f t="shared" si="24"/>
        <v>0</v>
      </c>
      <c r="AJ88" s="152">
        <f t="shared" si="24"/>
        <v>0</v>
      </c>
      <c r="AK88" s="152">
        <f t="shared" si="24"/>
        <v>0</v>
      </c>
      <c r="AL88" s="152">
        <f t="shared" si="24"/>
        <v>0</v>
      </c>
      <c r="AM88" s="152">
        <f t="shared" si="24"/>
        <v>0</v>
      </c>
      <c r="AN88" s="152">
        <f t="shared" si="24"/>
        <v>0</v>
      </c>
      <c r="AO88" s="152">
        <f t="shared" si="24"/>
        <v>0</v>
      </c>
      <c r="AP88" s="152">
        <f t="shared" si="24"/>
        <v>0</v>
      </c>
      <c r="AQ88" s="152">
        <f t="shared" si="24"/>
        <v>0</v>
      </c>
      <c r="AR88" s="152">
        <f t="shared" si="26"/>
        <v>0</v>
      </c>
      <c r="AS88" s="152">
        <f t="shared" si="26"/>
        <v>0</v>
      </c>
      <c r="AT88" s="152">
        <f t="shared" si="26"/>
        <v>0</v>
      </c>
      <c r="AU88" s="152">
        <f t="shared" si="26"/>
        <v>0</v>
      </c>
      <c r="AV88" s="152">
        <f t="shared" si="26"/>
        <v>0</v>
      </c>
    </row>
    <row r="89" spans="1:48" x14ac:dyDescent="0.2">
      <c r="A89" s="165"/>
      <c r="B89" s="151" t="str">
        <f>IFERROR(VLOOKUP($A89,Salaire!$C:$E,2,0),"")</f>
        <v/>
      </c>
      <c r="C89" s="151" t="str">
        <f>IFERROR(VLOOKUP($A89,Salaire!$C:$E,3,0),"")</f>
        <v/>
      </c>
      <c r="D89" s="163"/>
      <c r="E89" s="163"/>
      <c r="F89" s="152" t="str">
        <f t="shared" si="21"/>
        <v/>
      </c>
      <c r="G89" s="152" t="str">
        <f t="shared" si="22"/>
        <v/>
      </c>
      <c r="H89" s="166"/>
      <c r="I89" s="165"/>
      <c r="J89" s="165"/>
      <c r="K89" s="152" t="str">
        <f t="shared" si="23"/>
        <v/>
      </c>
      <c r="L89" s="152" t="str">
        <f t="shared" si="20"/>
        <v/>
      </c>
      <c r="M89" s="152">
        <f t="shared" si="25"/>
        <v>0</v>
      </c>
      <c r="N89" s="152">
        <f t="shared" si="25"/>
        <v>0</v>
      </c>
      <c r="O89" s="152">
        <f t="shared" si="25"/>
        <v>0</v>
      </c>
      <c r="P89" s="152">
        <f t="shared" si="25"/>
        <v>0</v>
      </c>
      <c r="Q89" s="152">
        <f t="shared" si="25"/>
        <v>0</v>
      </c>
      <c r="R89" s="152">
        <f t="shared" si="25"/>
        <v>0</v>
      </c>
      <c r="S89" s="152">
        <f t="shared" si="25"/>
        <v>0</v>
      </c>
      <c r="T89" s="152">
        <f t="shared" si="25"/>
        <v>0</v>
      </c>
      <c r="U89" s="152">
        <f t="shared" si="25"/>
        <v>0</v>
      </c>
      <c r="V89" s="152">
        <f t="shared" si="25"/>
        <v>0</v>
      </c>
      <c r="W89" s="152">
        <f t="shared" si="25"/>
        <v>0</v>
      </c>
      <c r="X89" s="152">
        <f t="shared" si="25"/>
        <v>0</v>
      </c>
      <c r="Y89" s="152">
        <f t="shared" si="25"/>
        <v>0</v>
      </c>
      <c r="Z89" s="152">
        <f t="shared" si="25"/>
        <v>0</v>
      </c>
      <c r="AA89" s="152">
        <f t="shared" si="25"/>
        <v>0</v>
      </c>
      <c r="AB89" s="152">
        <f t="shared" si="25"/>
        <v>0</v>
      </c>
      <c r="AC89" s="152">
        <f t="shared" si="24"/>
        <v>0</v>
      </c>
      <c r="AD89" s="152">
        <f t="shared" si="24"/>
        <v>0</v>
      </c>
      <c r="AE89" s="152">
        <f t="shared" si="24"/>
        <v>0</v>
      </c>
      <c r="AF89" s="152">
        <f t="shared" si="24"/>
        <v>0</v>
      </c>
      <c r="AG89" s="152">
        <f t="shared" si="24"/>
        <v>0</v>
      </c>
      <c r="AH89" s="152">
        <f t="shared" si="24"/>
        <v>0</v>
      </c>
      <c r="AI89" s="152">
        <f t="shared" si="24"/>
        <v>0</v>
      </c>
      <c r="AJ89" s="152">
        <f t="shared" si="24"/>
        <v>0</v>
      </c>
      <c r="AK89" s="152">
        <f t="shared" si="24"/>
        <v>0</v>
      </c>
      <c r="AL89" s="152">
        <f t="shared" si="24"/>
        <v>0</v>
      </c>
      <c r="AM89" s="152">
        <f t="shared" si="24"/>
        <v>0</v>
      </c>
      <c r="AN89" s="152">
        <f t="shared" si="24"/>
        <v>0</v>
      </c>
      <c r="AO89" s="152">
        <f t="shared" si="24"/>
        <v>0</v>
      </c>
      <c r="AP89" s="152">
        <f t="shared" si="24"/>
        <v>0</v>
      </c>
      <c r="AQ89" s="152">
        <f t="shared" si="24"/>
        <v>0</v>
      </c>
      <c r="AR89" s="152">
        <f t="shared" si="26"/>
        <v>0</v>
      </c>
      <c r="AS89" s="152">
        <f t="shared" si="26"/>
        <v>0</v>
      </c>
      <c r="AT89" s="152">
        <f t="shared" si="26"/>
        <v>0</v>
      </c>
      <c r="AU89" s="152">
        <f t="shared" si="26"/>
        <v>0</v>
      </c>
      <c r="AV89" s="152">
        <f t="shared" si="26"/>
        <v>0</v>
      </c>
    </row>
    <row r="90" spans="1:48" x14ac:dyDescent="0.2">
      <c r="A90" s="165"/>
      <c r="B90" s="151" t="str">
        <f>IFERROR(VLOOKUP($A90,Salaire!$C:$E,2,0),"")</f>
        <v/>
      </c>
      <c r="C90" s="151" t="str">
        <f>IFERROR(VLOOKUP($A90,Salaire!$C:$E,3,0),"")</f>
        <v/>
      </c>
      <c r="D90" s="163"/>
      <c r="E90" s="163"/>
      <c r="F90" s="152" t="str">
        <f t="shared" si="21"/>
        <v/>
      </c>
      <c r="G90" s="152" t="str">
        <f t="shared" si="22"/>
        <v/>
      </c>
      <c r="H90" s="166"/>
      <c r="I90" s="165"/>
      <c r="J90" s="165"/>
      <c r="K90" s="152" t="str">
        <f t="shared" si="23"/>
        <v/>
      </c>
      <c r="L90" s="152" t="str">
        <f t="shared" si="20"/>
        <v/>
      </c>
      <c r="M90" s="152">
        <f t="shared" si="25"/>
        <v>0</v>
      </c>
      <c r="N90" s="152">
        <f t="shared" si="25"/>
        <v>0</v>
      </c>
      <c r="O90" s="152">
        <f t="shared" si="25"/>
        <v>0</v>
      </c>
      <c r="P90" s="152">
        <f t="shared" si="25"/>
        <v>0</v>
      </c>
      <c r="Q90" s="152">
        <f t="shared" si="25"/>
        <v>0</v>
      </c>
      <c r="R90" s="152">
        <f t="shared" si="25"/>
        <v>0</v>
      </c>
      <c r="S90" s="152">
        <f t="shared" si="25"/>
        <v>0</v>
      </c>
      <c r="T90" s="152">
        <f t="shared" si="25"/>
        <v>0</v>
      </c>
      <c r="U90" s="152">
        <f t="shared" si="25"/>
        <v>0</v>
      </c>
      <c r="V90" s="152">
        <f t="shared" si="25"/>
        <v>0</v>
      </c>
      <c r="W90" s="152">
        <f t="shared" si="25"/>
        <v>0</v>
      </c>
      <c r="X90" s="152">
        <f t="shared" si="25"/>
        <v>0</v>
      </c>
      <c r="Y90" s="152">
        <f t="shared" si="25"/>
        <v>0</v>
      </c>
      <c r="Z90" s="152">
        <f t="shared" si="25"/>
        <v>0</v>
      </c>
      <c r="AA90" s="152">
        <f t="shared" si="25"/>
        <v>0</v>
      </c>
      <c r="AB90" s="152">
        <f t="shared" si="25"/>
        <v>0</v>
      </c>
      <c r="AC90" s="152">
        <f t="shared" si="24"/>
        <v>0</v>
      </c>
      <c r="AD90" s="152">
        <f t="shared" si="24"/>
        <v>0</v>
      </c>
      <c r="AE90" s="152">
        <f t="shared" si="24"/>
        <v>0</v>
      </c>
      <c r="AF90" s="152">
        <f t="shared" si="24"/>
        <v>0</v>
      </c>
      <c r="AG90" s="152">
        <f t="shared" si="24"/>
        <v>0</v>
      </c>
      <c r="AH90" s="152">
        <f t="shared" si="24"/>
        <v>0</v>
      </c>
      <c r="AI90" s="152">
        <f t="shared" si="24"/>
        <v>0</v>
      </c>
      <c r="AJ90" s="152">
        <f t="shared" si="24"/>
        <v>0</v>
      </c>
      <c r="AK90" s="152">
        <f t="shared" si="24"/>
        <v>0</v>
      </c>
      <c r="AL90" s="152">
        <f t="shared" si="24"/>
        <v>0</v>
      </c>
      <c r="AM90" s="152">
        <f t="shared" si="24"/>
        <v>0</v>
      </c>
      <c r="AN90" s="152">
        <f t="shared" si="24"/>
        <v>0</v>
      </c>
      <c r="AO90" s="152">
        <f t="shared" si="24"/>
        <v>0</v>
      </c>
      <c r="AP90" s="152">
        <f t="shared" si="24"/>
        <v>0</v>
      </c>
      <c r="AQ90" s="152">
        <f t="shared" si="24"/>
        <v>0</v>
      </c>
      <c r="AR90" s="152">
        <f t="shared" si="26"/>
        <v>0</v>
      </c>
      <c r="AS90" s="152">
        <f t="shared" si="26"/>
        <v>0</v>
      </c>
      <c r="AT90" s="152">
        <f t="shared" si="26"/>
        <v>0</v>
      </c>
      <c r="AU90" s="152">
        <f t="shared" si="26"/>
        <v>0</v>
      </c>
      <c r="AV90" s="152">
        <f t="shared" si="26"/>
        <v>0</v>
      </c>
    </row>
    <row r="91" spans="1:48" x14ac:dyDescent="0.2">
      <c r="A91" s="165"/>
      <c r="B91" s="151" t="str">
        <f>IFERROR(VLOOKUP($A91,Salaire!$C:$E,2,0),"")</f>
        <v/>
      </c>
      <c r="C91" s="151" t="str">
        <f>IFERROR(VLOOKUP($A91,Salaire!$C:$E,3,0),"")</f>
        <v/>
      </c>
      <c r="D91" s="163"/>
      <c r="E91" s="163"/>
      <c r="F91" s="152" t="str">
        <f t="shared" si="21"/>
        <v/>
      </c>
      <c r="G91" s="152" t="str">
        <f t="shared" si="22"/>
        <v/>
      </c>
      <c r="H91" s="166"/>
      <c r="I91" s="165"/>
      <c r="J91" s="165"/>
      <c r="K91" s="152" t="str">
        <f t="shared" si="23"/>
        <v/>
      </c>
      <c r="L91" s="152" t="str">
        <f t="shared" si="20"/>
        <v/>
      </c>
      <c r="M91" s="152">
        <f t="shared" si="25"/>
        <v>0</v>
      </c>
      <c r="N91" s="152">
        <f t="shared" si="25"/>
        <v>0</v>
      </c>
      <c r="O91" s="152">
        <f t="shared" si="25"/>
        <v>0</v>
      </c>
      <c r="P91" s="152">
        <f t="shared" si="25"/>
        <v>0</v>
      </c>
      <c r="Q91" s="152">
        <f t="shared" si="25"/>
        <v>0</v>
      </c>
      <c r="R91" s="152">
        <f t="shared" si="25"/>
        <v>0</v>
      </c>
      <c r="S91" s="152">
        <f t="shared" si="25"/>
        <v>0</v>
      </c>
      <c r="T91" s="152">
        <f t="shared" si="25"/>
        <v>0</v>
      </c>
      <c r="U91" s="152">
        <f t="shared" si="25"/>
        <v>0</v>
      </c>
      <c r="V91" s="152">
        <f t="shared" si="25"/>
        <v>0</v>
      </c>
      <c r="W91" s="152">
        <f t="shared" si="25"/>
        <v>0</v>
      </c>
      <c r="X91" s="152">
        <f t="shared" si="25"/>
        <v>0</v>
      </c>
      <c r="Y91" s="152">
        <f t="shared" si="25"/>
        <v>0</v>
      </c>
      <c r="Z91" s="152">
        <f t="shared" si="25"/>
        <v>0</v>
      </c>
      <c r="AA91" s="152">
        <f t="shared" si="25"/>
        <v>0</v>
      </c>
      <c r="AB91" s="152">
        <f t="shared" si="25"/>
        <v>0</v>
      </c>
      <c r="AC91" s="152">
        <f t="shared" si="24"/>
        <v>0</v>
      </c>
      <c r="AD91" s="152">
        <f t="shared" si="24"/>
        <v>0</v>
      </c>
      <c r="AE91" s="152">
        <f t="shared" si="24"/>
        <v>0</v>
      </c>
      <c r="AF91" s="152">
        <f t="shared" si="24"/>
        <v>0</v>
      </c>
      <c r="AG91" s="152">
        <f t="shared" si="24"/>
        <v>0</v>
      </c>
      <c r="AH91" s="152">
        <f t="shared" si="24"/>
        <v>0</v>
      </c>
      <c r="AI91" s="152">
        <f t="shared" si="24"/>
        <v>0</v>
      </c>
      <c r="AJ91" s="152">
        <f t="shared" si="24"/>
        <v>0</v>
      </c>
      <c r="AK91" s="152">
        <f t="shared" si="24"/>
        <v>0</v>
      </c>
      <c r="AL91" s="152">
        <f t="shared" si="24"/>
        <v>0</v>
      </c>
      <c r="AM91" s="152">
        <f t="shared" si="24"/>
        <v>0</v>
      </c>
      <c r="AN91" s="152">
        <f t="shared" si="24"/>
        <v>0</v>
      </c>
      <c r="AO91" s="152">
        <f t="shared" si="24"/>
        <v>0</v>
      </c>
      <c r="AP91" s="152">
        <f t="shared" si="24"/>
        <v>0</v>
      </c>
      <c r="AQ91" s="152">
        <f t="shared" si="24"/>
        <v>0</v>
      </c>
      <c r="AR91" s="152">
        <f t="shared" si="26"/>
        <v>0</v>
      </c>
      <c r="AS91" s="152">
        <f t="shared" si="26"/>
        <v>0</v>
      </c>
      <c r="AT91" s="152">
        <f t="shared" si="26"/>
        <v>0</v>
      </c>
      <c r="AU91" s="152">
        <f t="shared" si="26"/>
        <v>0</v>
      </c>
      <c r="AV91" s="152">
        <f t="shared" si="26"/>
        <v>0</v>
      </c>
    </row>
    <row r="92" spans="1:48" x14ac:dyDescent="0.2">
      <c r="A92" s="165"/>
      <c r="B92" s="151" t="str">
        <f>IFERROR(VLOOKUP($A92,Salaire!$C:$E,2,0),"")</f>
        <v/>
      </c>
      <c r="C92" s="151" t="str">
        <f>IFERROR(VLOOKUP($A92,Salaire!$C:$E,3,0),"")</f>
        <v/>
      </c>
      <c r="D92" s="163"/>
      <c r="E92" s="163"/>
      <c r="F92" s="152" t="str">
        <f t="shared" si="21"/>
        <v/>
      </c>
      <c r="G92" s="152" t="str">
        <f t="shared" si="22"/>
        <v/>
      </c>
      <c r="H92" s="166"/>
      <c r="I92" s="165"/>
      <c r="J92" s="165"/>
      <c r="K92" s="152" t="str">
        <f t="shared" si="23"/>
        <v/>
      </c>
      <c r="L92" s="152" t="str">
        <f t="shared" si="20"/>
        <v/>
      </c>
      <c r="M92" s="152">
        <f t="shared" si="25"/>
        <v>0</v>
      </c>
      <c r="N92" s="152">
        <f t="shared" si="25"/>
        <v>0</v>
      </c>
      <c r="O92" s="152">
        <f t="shared" si="25"/>
        <v>0</v>
      </c>
      <c r="P92" s="152">
        <f t="shared" si="25"/>
        <v>0</v>
      </c>
      <c r="Q92" s="152">
        <f t="shared" si="25"/>
        <v>0</v>
      </c>
      <c r="R92" s="152">
        <f t="shared" si="25"/>
        <v>0</v>
      </c>
      <c r="S92" s="152">
        <f t="shared" si="25"/>
        <v>0</v>
      </c>
      <c r="T92" s="152">
        <f t="shared" si="25"/>
        <v>0</v>
      </c>
      <c r="U92" s="152">
        <f t="shared" si="25"/>
        <v>0</v>
      </c>
      <c r="V92" s="152">
        <f t="shared" si="25"/>
        <v>0</v>
      </c>
      <c r="W92" s="152">
        <f t="shared" si="25"/>
        <v>0</v>
      </c>
      <c r="X92" s="152">
        <f t="shared" si="25"/>
        <v>0</v>
      </c>
      <c r="Y92" s="152">
        <f t="shared" si="25"/>
        <v>0</v>
      </c>
      <c r="Z92" s="152">
        <f t="shared" si="25"/>
        <v>0</v>
      </c>
      <c r="AA92" s="152">
        <f t="shared" si="25"/>
        <v>0</v>
      </c>
      <c r="AB92" s="152">
        <f t="shared" si="25"/>
        <v>0</v>
      </c>
      <c r="AC92" s="152">
        <f t="shared" si="24"/>
        <v>0</v>
      </c>
      <c r="AD92" s="152">
        <f t="shared" si="24"/>
        <v>0</v>
      </c>
      <c r="AE92" s="152">
        <f t="shared" si="24"/>
        <v>0</v>
      </c>
      <c r="AF92" s="152">
        <f t="shared" si="24"/>
        <v>0</v>
      </c>
      <c r="AG92" s="152">
        <f t="shared" si="24"/>
        <v>0</v>
      </c>
      <c r="AH92" s="152">
        <f t="shared" si="24"/>
        <v>0</v>
      </c>
      <c r="AI92" s="152">
        <f t="shared" si="24"/>
        <v>0</v>
      </c>
      <c r="AJ92" s="152">
        <f t="shared" si="24"/>
        <v>0</v>
      </c>
      <c r="AK92" s="152">
        <f t="shared" si="24"/>
        <v>0</v>
      </c>
      <c r="AL92" s="152">
        <f t="shared" si="24"/>
        <v>0</v>
      </c>
      <c r="AM92" s="152">
        <f t="shared" si="24"/>
        <v>0</v>
      </c>
      <c r="AN92" s="152">
        <f t="shared" si="24"/>
        <v>0</v>
      </c>
      <c r="AO92" s="152">
        <f t="shared" si="24"/>
        <v>0</v>
      </c>
      <c r="AP92" s="152">
        <f t="shared" si="24"/>
        <v>0</v>
      </c>
      <c r="AQ92" s="152">
        <f t="shared" si="24"/>
        <v>0</v>
      </c>
      <c r="AR92" s="152">
        <f t="shared" si="26"/>
        <v>0</v>
      </c>
      <c r="AS92" s="152">
        <f t="shared" si="26"/>
        <v>0</v>
      </c>
      <c r="AT92" s="152">
        <f t="shared" si="26"/>
        <v>0</v>
      </c>
      <c r="AU92" s="152">
        <f t="shared" si="26"/>
        <v>0</v>
      </c>
      <c r="AV92" s="152">
        <f t="shared" si="26"/>
        <v>0</v>
      </c>
    </row>
    <row r="93" spans="1:48" x14ac:dyDescent="0.2">
      <c r="A93" s="165"/>
      <c r="B93" s="151" t="str">
        <f>IFERROR(VLOOKUP($A93,Salaire!$C:$E,2,0),"")</f>
        <v/>
      </c>
      <c r="C93" s="151" t="str">
        <f>IFERROR(VLOOKUP($A93,Salaire!$C:$E,3,0),"")</f>
        <v/>
      </c>
      <c r="D93" s="163"/>
      <c r="E93" s="163"/>
      <c r="F93" s="152" t="str">
        <f t="shared" si="21"/>
        <v/>
      </c>
      <c r="G93" s="152" t="str">
        <f t="shared" si="22"/>
        <v/>
      </c>
      <c r="H93" s="166"/>
      <c r="I93" s="165"/>
      <c r="J93" s="165"/>
      <c r="K93" s="152" t="str">
        <f t="shared" si="23"/>
        <v/>
      </c>
      <c r="L93" s="152" t="str">
        <f t="shared" si="20"/>
        <v/>
      </c>
      <c r="M93" s="152">
        <f t="shared" si="25"/>
        <v>0</v>
      </c>
      <c r="N93" s="152">
        <f t="shared" si="25"/>
        <v>0</v>
      </c>
      <c r="O93" s="152">
        <f t="shared" si="25"/>
        <v>0</v>
      </c>
      <c r="P93" s="152">
        <f t="shared" si="25"/>
        <v>0</v>
      </c>
      <c r="Q93" s="152">
        <f t="shared" si="25"/>
        <v>0</v>
      </c>
      <c r="R93" s="152">
        <f t="shared" si="25"/>
        <v>0</v>
      </c>
      <c r="S93" s="152">
        <f t="shared" si="25"/>
        <v>0</v>
      </c>
      <c r="T93" s="152">
        <f t="shared" si="25"/>
        <v>0</v>
      </c>
      <c r="U93" s="152">
        <f t="shared" si="25"/>
        <v>0</v>
      </c>
      <c r="V93" s="152">
        <f t="shared" si="25"/>
        <v>0</v>
      </c>
      <c r="W93" s="152">
        <f t="shared" si="25"/>
        <v>0</v>
      </c>
      <c r="X93" s="152">
        <f t="shared" si="25"/>
        <v>0</v>
      </c>
      <c r="Y93" s="152">
        <f t="shared" si="25"/>
        <v>0</v>
      </c>
      <c r="Z93" s="152">
        <f t="shared" si="25"/>
        <v>0</v>
      </c>
      <c r="AA93" s="152">
        <f t="shared" si="25"/>
        <v>0</v>
      </c>
      <c r="AB93" s="152">
        <f t="shared" si="25"/>
        <v>0</v>
      </c>
      <c r="AC93" s="152">
        <f t="shared" si="24"/>
        <v>0</v>
      </c>
      <c r="AD93" s="152">
        <f t="shared" si="24"/>
        <v>0</v>
      </c>
      <c r="AE93" s="152">
        <f t="shared" si="24"/>
        <v>0</v>
      </c>
      <c r="AF93" s="152">
        <f t="shared" si="24"/>
        <v>0</v>
      </c>
      <c r="AG93" s="152">
        <f t="shared" si="24"/>
        <v>0</v>
      </c>
      <c r="AH93" s="152">
        <f t="shared" si="24"/>
        <v>0</v>
      </c>
      <c r="AI93" s="152">
        <f t="shared" si="24"/>
        <v>0</v>
      </c>
      <c r="AJ93" s="152">
        <f t="shared" si="24"/>
        <v>0</v>
      </c>
      <c r="AK93" s="152">
        <f t="shared" si="24"/>
        <v>0</v>
      </c>
      <c r="AL93" s="152">
        <f t="shared" si="24"/>
        <v>0</v>
      </c>
      <c r="AM93" s="152">
        <f t="shared" si="24"/>
        <v>0</v>
      </c>
      <c r="AN93" s="152">
        <f t="shared" si="24"/>
        <v>0</v>
      </c>
      <c r="AO93" s="152">
        <f t="shared" si="24"/>
        <v>0</v>
      </c>
      <c r="AP93" s="152">
        <f t="shared" si="24"/>
        <v>0</v>
      </c>
      <c r="AQ93" s="152">
        <f t="shared" si="24"/>
        <v>0</v>
      </c>
      <c r="AR93" s="152">
        <f t="shared" si="26"/>
        <v>0</v>
      </c>
      <c r="AS93" s="152">
        <f t="shared" si="26"/>
        <v>0</v>
      </c>
      <c r="AT93" s="152">
        <f t="shared" si="26"/>
        <v>0</v>
      </c>
      <c r="AU93" s="152">
        <f t="shared" si="26"/>
        <v>0</v>
      </c>
      <c r="AV93" s="152">
        <f t="shared" si="26"/>
        <v>0</v>
      </c>
    </row>
    <row r="94" spans="1:48" x14ac:dyDescent="0.2">
      <c r="A94" s="165"/>
      <c r="B94" s="151" t="str">
        <f>IFERROR(VLOOKUP($A94,Salaire!$C:$E,2,0),"")</f>
        <v/>
      </c>
      <c r="C94" s="151" t="str">
        <f>IFERROR(VLOOKUP($A94,Salaire!$C:$E,3,0),"")</f>
        <v/>
      </c>
      <c r="D94" s="163"/>
      <c r="E94" s="163"/>
      <c r="F94" s="152" t="str">
        <f t="shared" si="21"/>
        <v/>
      </c>
      <c r="G94" s="152" t="str">
        <f t="shared" si="22"/>
        <v/>
      </c>
      <c r="H94" s="166"/>
      <c r="I94" s="165"/>
      <c r="J94" s="165"/>
      <c r="K94" s="152" t="str">
        <f t="shared" si="23"/>
        <v/>
      </c>
      <c r="L94" s="152" t="str">
        <f t="shared" si="20"/>
        <v/>
      </c>
      <c r="M94" s="152">
        <f t="shared" si="25"/>
        <v>0</v>
      </c>
      <c r="N94" s="152">
        <f t="shared" si="25"/>
        <v>0</v>
      </c>
      <c r="O94" s="152">
        <f t="shared" si="25"/>
        <v>0</v>
      </c>
      <c r="P94" s="152">
        <f t="shared" si="25"/>
        <v>0</v>
      </c>
      <c r="Q94" s="152">
        <f t="shared" si="25"/>
        <v>0</v>
      </c>
      <c r="R94" s="152">
        <f t="shared" si="25"/>
        <v>0</v>
      </c>
      <c r="S94" s="152">
        <f t="shared" si="25"/>
        <v>0</v>
      </c>
      <c r="T94" s="152">
        <f t="shared" si="25"/>
        <v>0</v>
      </c>
      <c r="U94" s="152">
        <f t="shared" si="25"/>
        <v>0</v>
      </c>
      <c r="V94" s="152">
        <f t="shared" si="25"/>
        <v>0</v>
      </c>
      <c r="W94" s="152">
        <f t="shared" si="25"/>
        <v>0</v>
      </c>
      <c r="X94" s="152">
        <f t="shared" si="25"/>
        <v>0</v>
      </c>
      <c r="Y94" s="152">
        <f t="shared" si="25"/>
        <v>0</v>
      </c>
      <c r="Z94" s="152">
        <f t="shared" si="25"/>
        <v>0</v>
      </c>
      <c r="AA94" s="152">
        <f t="shared" si="25"/>
        <v>0</v>
      </c>
      <c r="AB94" s="152">
        <f t="shared" ref="AB94:AQ109" si="27">+IF(AND(AB$4&gt;=EOMONTH($I94,0),AB$4&lt;=EOMONTH($J94,0)),$L94,0)</f>
        <v>0</v>
      </c>
      <c r="AC94" s="152">
        <f t="shared" si="27"/>
        <v>0</v>
      </c>
      <c r="AD94" s="152">
        <f t="shared" si="27"/>
        <v>0</v>
      </c>
      <c r="AE94" s="152">
        <f t="shared" si="27"/>
        <v>0</v>
      </c>
      <c r="AF94" s="152">
        <f t="shared" si="27"/>
        <v>0</v>
      </c>
      <c r="AG94" s="152">
        <f t="shared" si="27"/>
        <v>0</v>
      </c>
      <c r="AH94" s="152">
        <f t="shared" si="27"/>
        <v>0</v>
      </c>
      <c r="AI94" s="152">
        <f t="shared" si="27"/>
        <v>0</v>
      </c>
      <c r="AJ94" s="152">
        <f t="shared" si="27"/>
        <v>0</v>
      </c>
      <c r="AK94" s="152">
        <f t="shared" si="27"/>
        <v>0</v>
      </c>
      <c r="AL94" s="152">
        <f t="shared" si="27"/>
        <v>0</v>
      </c>
      <c r="AM94" s="152">
        <f t="shared" si="27"/>
        <v>0</v>
      </c>
      <c r="AN94" s="152">
        <f t="shared" si="27"/>
        <v>0</v>
      </c>
      <c r="AO94" s="152">
        <f t="shared" si="27"/>
        <v>0</v>
      </c>
      <c r="AP94" s="152">
        <f t="shared" si="27"/>
        <v>0</v>
      </c>
      <c r="AQ94" s="152">
        <f t="shared" si="27"/>
        <v>0</v>
      </c>
      <c r="AR94" s="152">
        <f t="shared" si="26"/>
        <v>0</v>
      </c>
      <c r="AS94" s="152">
        <f t="shared" si="26"/>
        <v>0</v>
      </c>
      <c r="AT94" s="152">
        <f t="shared" si="26"/>
        <v>0</v>
      </c>
      <c r="AU94" s="152">
        <f t="shared" si="26"/>
        <v>0</v>
      </c>
      <c r="AV94" s="152">
        <f t="shared" si="26"/>
        <v>0</v>
      </c>
    </row>
    <row r="95" spans="1:48" x14ac:dyDescent="0.2">
      <c r="A95" s="165"/>
      <c r="B95" s="151" t="str">
        <f>IFERROR(VLOOKUP($A95,Salaire!$C:$E,2,0),"")</f>
        <v/>
      </c>
      <c r="C95" s="151" t="str">
        <f>IFERROR(VLOOKUP($A95,Salaire!$C:$E,3,0),"")</f>
        <v/>
      </c>
      <c r="D95" s="163"/>
      <c r="E95" s="163"/>
      <c r="F95" s="152" t="str">
        <f t="shared" si="21"/>
        <v/>
      </c>
      <c r="G95" s="152" t="str">
        <f t="shared" si="22"/>
        <v/>
      </c>
      <c r="H95" s="166"/>
      <c r="I95" s="165"/>
      <c r="J95" s="165"/>
      <c r="K95" s="152" t="str">
        <f t="shared" si="23"/>
        <v/>
      </c>
      <c r="L95" s="152" t="str">
        <f t="shared" si="20"/>
        <v/>
      </c>
      <c r="M95" s="152">
        <f t="shared" ref="M95:AB110" si="28">+IF(AND(M$4&gt;=EOMONTH($I95,0),M$4&lt;=EOMONTH($J95,0)),$L95,0)</f>
        <v>0</v>
      </c>
      <c r="N95" s="152">
        <f t="shared" si="28"/>
        <v>0</v>
      </c>
      <c r="O95" s="152">
        <f t="shared" si="28"/>
        <v>0</v>
      </c>
      <c r="P95" s="152">
        <f t="shared" si="28"/>
        <v>0</v>
      </c>
      <c r="Q95" s="152">
        <f t="shared" si="28"/>
        <v>0</v>
      </c>
      <c r="R95" s="152">
        <f t="shared" si="28"/>
        <v>0</v>
      </c>
      <c r="S95" s="152">
        <f t="shared" si="28"/>
        <v>0</v>
      </c>
      <c r="T95" s="152">
        <f t="shared" si="28"/>
        <v>0</v>
      </c>
      <c r="U95" s="152">
        <f t="shared" si="28"/>
        <v>0</v>
      </c>
      <c r="V95" s="152">
        <f t="shared" si="28"/>
        <v>0</v>
      </c>
      <c r="W95" s="152">
        <f t="shared" si="28"/>
        <v>0</v>
      </c>
      <c r="X95" s="152">
        <f t="shared" si="28"/>
        <v>0</v>
      </c>
      <c r="Y95" s="152">
        <f t="shared" si="28"/>
        <v>0</v>
      </c>
      <c r="Z95" s="152">
        <f t="shared" si="28"/>
        <v>0</v>
      </c>
      <c r="AA95" s="152">
        <f t="shared" si="28"/>
        <v>0</v>
      </c>
      <c r="AB95" s="152">
        <f t="shared" si="28"/>
        <v>0</v>
      </c>
      <c r="AC95" s="152">
        <f t="shared" si="27"/>
        <v>0</v>
      </c>
      <c r="AD95" s="152">
        <f t="shared" si="27"/>
        <v>0</v>
      </c>
      <c r="AE95" s="152">
        <f t="shared" si="27"/>
        <v>0</v>
      </c>
      <c r="AF95" s="152">
        <f t="shared" si="27"/>
        <v>0</v>
      </c>
      <c r="AG95" s="152">
        <f t="shared" si="27"/>
        <v>0</v>
      </c>
      <c r="AH95" s="152">
        <f t="shared" si="27"/>
        <v>0</v>
      </c>
      <c r="AI95" s="152">
        <f t="shared" si="27"/>
        <v>0</v>
      </c>
      <c r="AJ95" s="152">
        <f t="shared" si="27"/>
        <v>0</v>
      </c>
      <c r="AK95" s="152">
        <f t="shared" si="27"/>
        <v>0</v>
      </c>
      <c r="AL95" s="152">
        <f t="shared" si="27"/>
        <v>0</v>
      </c>
      <c r="AM95" s="152">
        <f t="shared" si="27"/>
        <v>0</v>
      </c>
      <c r="AN95" s="152">
        <f t="shared" si="27"/>
        <v>0</v>
      </c>
      <c r="AO95" s="152">
        <f t="shared" si="27"/>
        <v>0</v>
      </c>
      <c r="AP95" s="152">
        <f t="shared" si="27"/>
        <v>0</v>
      </c>
      <c r="AQ95" s="152">
        <f t="shared" si="27"/>
        <v>0</v>
      </c>
      <c r="AR95" s="152">
        <f t="shared" si="26"/>
        <v>0</v>
      </c>
      <c r="AS95" s="152">
        <f t="shared" si="26"/>
        <v>0</v>
      </c>
      <c r="AT95" s="152">
        <f t="shared" si="26"/>
        <v>0</v>
      </c>
      <c r="AU95" s="152">
        <f t="shared" si="26"/>
        <v>0</v>
      </c>
      <c r="AV95" s="152">
        <f t="shared" si="26"/>
        <v>0</v>
      </c>
    </row>
    <row r="96" spans="1:48" x14ac:dyDescent="0.2">
      <c r="A96" s="165"/>
      <c r="B96" s="151" t="str">
        <f>IFERROR(VLOOKUP($A96,Salaire!$C:$E,2,0),"")</f>
        <v/>
      </c>
      <c r="C96" s="151" t="str">
        <f>IFERROR(VLOOKUP($A96,Salaire!$C:$E,3,0),"")</f>
        <v/>
      </c>
      <c r="D96" s="163"/>
      <c r="E96" s="163"/>
      <c r="F96" s="152" t="str">
        <f t="shared" si="21"/>
        <v/>
      </c>
      <c r="G96" s="152" t="str">
        <f t="shared" si="22"/>
        <v/>
      </c>
      <c r="H96" s="166"/>
      <c r="I96" s="165"/>
      <c r="J96" s="165"/>
      <c r="K96" s="152" t="str">
        <f t="shared" si="23"/>
        <v/>
      </c>
      <c r="L96" s="152" t="str">
        <f t="shared" si="20"/>
        <v/>
      </c>
      <c r="M96" s="152">
        <f t="shared" si="28"/>
        <v>0</v>
      </c>
      <c r="N96" s="152">
        <f t="shared" si="28"/>
        <v>0</v>
      </c>
      <c r="O96" s="152">
        <f t="shared" si="28"/>
        <v>0</v>
      </c>
      <c r="P96" s="152">
        <f t="shared" si="28"/>
        <v>0</v>
      </c>
      <c r="Q96" s="152">
        <f t="shared" si="28"/>
        <v>0</v>
      </c>
      <c r="R96" s="152">
        <f t="shared" si="28"/>
        <v>0</v>
      </c>
      <c r="S96" s="152">
        <f t="shared" si="28"/>
        <v>0</v>
      </c>
      <c r="T96" s="152">
        <f t="shared" si="28"/>
        <v>0</v>
      </c>
      <c r="U96" s="152">
        <f t="shared" si="28"/>
        <v>0</v>
      </c>
      <c r="V96" s="152">
        <f t="shared" si="28"/>
        <v>0</v>
      </c>
      <c r="W96" s="152">
        <f t="shared" si="28"/>
        <v>0</v>
      </c>
      <c r="X96" s="152">
        <f t="shared" si="28"/>
        <v>0</v>
      </c>
      <c r="Y96" s="152">
        <f t="shared" si="28"/>
        <v>0</v>
      </c>
      <c r="Z96" s="152">
        <f t="shared" si="28"/>
        <v>0</v>
      </c>
      <c r="AA96" s="152">
        <f t="shared" si="28"/>
        <v>0</v>
      </c>
      <c r="AB96" s="152">
        <f t="shared" si="28"/>
        <v>0</v>
      </c>
      <c r="AC96" s="152">
        <f t="shared" si="27"/>
        <v>0</v>
      </c>
      <c r="AD96" s="152">
        <f t="shared" si="27"/>
        <v>0</v>
      </c>
      <c r="AE96" s="152">
        <f t="shared" si="27"/>
        <v>0</v>
      </c>
      <c r="AF96" s="152">
        <f t="shared" si="27"/>
        <v>0</v>
      </c>
      <c r="AG96" s="152">
        <f t="shared" si="27"/>
        <v>0</v>
      </c>
      <c r="AH96" s="152">
        <f t="shared" si="27"/>
        <v>0</v>
      </c>
      <c r="AI96" s="152">
        <f t="shared" si="27"/>
        <v>0</v>
      </c>
      <c r="AJ96" s="152">
        <f t="shared" si="27"/>
        <v>0</v>
      </c>
      <c r="AK96" s="152">
        <f t="shared" si="27"/>
        <v>0</v>
      </c>
      <c r="AL96" s="152">
        <f t="shared" si="27"/>
        <v>0</v>
      </c>
      <c r="AM96" s="152">
        <f t="shared" si="27"/>
        <v>0</v>
      </c>
      <c r="AN96" s="152">
        <f t="shared" si="27"/>
        <v>0</v>
      </c>
      <c r="AO96" s="152">
        <f t="shared" si="27"/>
        <v>0</v>
      </c>
      <c r="AP96" s="152">
        <f t="shared" si="27"/>
        <v>0</v>
      </c>
      <c r="AQ96" s="152">
        <f t="shared" si="27"/>
        <v>0</v>
      </c>
      <c r="AR96" s="152">
        <f t="shared" si="26"/>
        <v>0</v>
      </c>
      <c r="AS96" s="152">
        <f t="shared" si="26"/>
        <v>0</v>
      </c>
      <c r="AT96" s="152">
        <f t="shared" si="26"/>
        <v>0</v>
      </c>
      <c r="AU96" s="152">
        <f t="shared" si="26"/>
        <v>0</v>
      </c>
      <c r="AV96" s="152">
        <f t="shared" si="26"/>
        <v>0</v>
      </c>
    </row>
    <row r="97" spans="1:48" x14ac:dyDescent="0.2">
      <c r="A97" s="165"/>
      <c r="B97" s="151" t="str">
        <f>IFERROR(VLOOKUP($A97,Salaire!$C:$E,2,0),"")</f>
        <v/>
      </c>
      <c r="C97" s="151" t="str">
        <f>IFERROR(VLOOKUP($A97,Salaire!$C:$E,3,0),"")</f>
        <v/>
      </c>
      <c r="D97" s="163"/>
      <c r="E97" s="163"/>
      <c r="F97" s="152" t="str">
        <f t="shared" si="21"/>
        <v/>
      </c>
      <c r="G97" s="152" t="str">
        <f t="shared" si="22"/>
        <v/>
      </c>
      <c r="H97" s="166"/>
      <c r="I97" s="165"/>
      <c r="J97" s="165"/>
      <c r="K97" s="152" t="str">
        <f t="shared" si="23"/>
        <v/>
      </c>
      <c r="L97" s="152" t="str">
        <f t="shared" si="20"/>
        <v/>
      </c>
      <c r="M97" s="152">
        <f t="shared" si="28"/>
        <v>0</v>
      </c>
      <c r="N97" s="152">
        <f t="shared" si="28"/>
        <v>0</v>
      </c>
      <c r="O97" s="152">
        <f t="shared" si="28"/>
        <v>0</v>
      </c>
      <c r="P97" s="152">
        <f t="shared" si="28"/>
        <v>0</v>
      </c>
      <c r="Q97" s="152">
        <f t="shared" si="28"/>
        <v>0</v>
      </c>
      <c r="R97" s="152">
        <f t="shared" si="28"/>
        <v>0</v>
      </c>
      <c r="S97" s="152">
        <f t="shared" si="28"/>
        <v>0</v>
      </c>
      <c r="T97" s="152">
        <f t="shared" si="28"/>
        <v>0</v>
      </c>
      <c r="U97" s="152">
        <f t="shared" si="28"/>
        <v>0</v>
      </c>
      <c r="V97" s="152">
        <f t="shared" si="28"/>
        <v>0</v>
      </c>
      <c r="W97" s="152">
        <f t="shared" si="28"/>
        <v>0</v>
      </c>
      <c r="X97" s="152">
        <f t="shared" si="28"/>
        <v>0</v>
      </c>
      <c r="Y97" s="152">
        <f t="shared" si="28"/>
        <v>0</v>
      </c>
      <c r="Z97" s="152">
        <f t="shared" si="28"/>
        <v>0</v>
      </c>
      <c r="AA97" s="152">
        <f t="shared" si="28"/>
        <v>0</v>
      </c>
      <c r="AB97" s="152">
        <f t="shared" si="28"/>
        <v>0</v>
      </c>
      <c r="AC97" s="152">
        <f t="shared" si="27"/>
        <v>0</v>
      </c>
      <c r="AD97" s="152">
        <f t="shared" si="27"/>
        <v>0</v>
      </c>
      <c r="AE97" s="152">
        <f t="shared" si="27"/>
        <v>0</v>
      </c>
      <c r="AF97" s="152">
        <f t="shared" si="27"/>
        <v>0</v>
      </c>
      <c r="AG97" s="152">
        <f t="shared" si="27"/>
        <v>0</v>
      </c>
      <c r="AH97" s="152">
        <f t="shared" si="27"/>
        <v>0</v>
      </c>
      <c r="AI97" s="152">
        <f t="shared" si="27"/>
        <v>0</v>
      </c>
      <c r="AJ97" s="152">
        <f t="shared" si="27"/>
        <v>0</v>
      </c>
      <c r="AK97" s="152">
        <f t="shared" si="27"/>
        <v>0</v>
      </c>
      <c r="AL97" s="152">
        <f t="shared" si="27"/>
        <v>0</v>
      </c>
      <c r="AM97" s="152">
        <f t="shared" si="27"/>
        <v>0</v>
      </c>
      <c r="AN97" s="152">
        <f t="shared" si="27"/>
        <v>0</v>
      </c>
      <c r="AO97" s="152">
        <f t="shared" si="27"/>
        <v>0</v>
      </c>
      <c r="AP97" s="152">
        <f t="shared" si="27"/>
        <v>0</v>
      </c>
      <c r="AQ97" s="152">
        <f t="shared" si="27"/>
        <v>0</v>
      </c>
      <c r="AR97" s="152">
        <f t="shared" si="26"/>
        <v>0</v>
      </c>
      <c r="AS97" s="152">
        <f t="shared" si="26"/>
        <v>0</v>
      </c>
      <c r="AT97" s="152">
        <f t="shared" si="26"/>
        <v>0</v>
      </c>
      <c r="AU97" s="152">
        <f t="shared" si="26"/>
        <v>0</v>
      </c>
      <c r="AV97" s="152">
        <f t="shared" si="26"/>
        <v>0</v>
      </c>
    </row>
    <row r="98" spans="1:48" x14ac:dyDescent="0.2">
      <c r="A98" s="165"/>
      <c r="B98" s="151" t="str">
        <f>IFERROR(VLOOKUP($A98,Salaire!$C:$E,2,0),"")</f>
        <v/>
      </c>
      <c r="C98" s="151" t="str">
        <f>IFERROR(VLOOKUP($A98,Salaire!$C:$E,3,0),"")</f>
        <v/>
      </c>
      <c r="D98" s="163"/>
      <c r="E98" s="163"/>
      <c r="F98" s="152" t="str">
        <f t="shared" si="21"/>
        <v/>
      </c>
      <c r="G98" s="152" t="str">
        <f t="shared" si="22"/>
        <v/>
      </c>
      <c r="H98" s="166"/>
      <c r="I98" s="165"/>
      <c r="J98" s="165"/>
      <c r="K98" s="152" t="str">
        <f t="shared" si="23"/>
        <v/>
      </c>
      <c r="L98" s="152" t="str">
        <f t="shared" si="20"/>
        <v/>
      </c>
      <c r="M98" s="152">
        <f t="shared" si="28"/>
        <v>0</v>
      </c>
      <c r="N98" s="152">
        <f t="shared" si="28"/>
        <v>0</v>
      </c>
      <c r="O98" s="152">
        <f t="shared" si="28"/>
        <v>0</v>
      </c>
      <c r="P98" s="152">
        <f t="shared" si="28"/>
        <v>0</v>
      </c>
      <c r="Q98" s="152">
        <f t="shared" si="28"/>
        <v>0</v>
      </c>
      <c r="R98" s="152">
        <f t="shared" si="28"/>
        <v>0</v>
      </c>
      <c r="S98" s="152">
        <f t="shared" si="28"/>
        <v>0</v>
      </c>
      <c r="T98" s="152">
        <f t="shared" si="28"/>
        <v>0</v>
      </c>
      <c r="U98" s="152">
        <f t="shared" si="28"/>
        <v>0</v>
      </c>
      <c r="V98" s="152">
        <f t="shared" si="28"/>
        <v>0</v>
      </c>
      <c r="W98" s="152">
        <f t="shared" si="28"/>
        <v>0</v>
      </c>
      <c r="X98" s="152">
        <f t="shared" si="28"/>
        <v>0</v>
      </c>
      <c r="Y98" s="152">
        <f t="shared" si="28"/>
        <v>0</v>
      </c>
      <c r="Z98" s="152">
        <f t="shared" si="28"/>
        <v>0</v>
      </c>
      <c r="AA98" s="152">
        <f t="shared" si="28"/>
        <v>0</v>
      </c>
      <c r="AB98" s="152">
        <f t="shared" si="28"/>
        <v>0</v>
      </c>
      <c r="AC98" s="152">
        <f t="shared" si="27"/>
        <v>0</v>
      </c>
      <c r="AD98" s="152">
        <f t="shared" si="27"/>
        <v>0</v>
      </c>
      <c r="AE98" s="152">
        <f t="shared" si="27"/>
        <v>0</v>
      </c>
      <c r="AF98" s="152">
        <f t="shared" si="27"/>
        <v>0</v>
      </c>
      <c r="AG98" s="152">
        <f t="shared" si="27"/>
        <v>0</v>
      </c>
      <c r="AH98" s="152">
        <f t="shared" si="27"/>
        <v>0</v>
      </c>
      <c r="AI98" s="152">
        <f t="shared" si="27"/>
        <v>0</v>
      </c>
      <c r="AJ98" s="152">
        <f t="shared" si="27"/>
        <v>0</v>
      </c>
      <c r="AK98" s="152">
        <f t="shared" si="27"/>
        <v>0</v>
      </c>
      <c r="AL98" s="152">
        <f t="shared" si="27"/>
        <v>0</v>
      </c>
      <c r="AM98" s="152">
        <f t="shared" si="27"/>
        <v>0</v>
      </c>
      <c r="AN98" s="152">
        <f t="shared" si="27"/>
        <v>0</v>
      </c>
      <c r="AO98" s="152">
        <f t="shared" si="27"/>
        <v>0</v>
      </c>
      <c r="AP98" s="152">
        <f t="shared" si="27"/>
        <v>0</v>
      </c>
      <c r="AQ98" s="152">
        <f t="shared" si="27"/>
        <v>0</v>
      </c>
      <c r="AR98" s="152">
        <f t="shared" si="26"/>
        <v>0</v>
      </c>
      <c r="AS98" s="152">
        <f t="shared" si="26"/>
        <v>0</v>
      </c>
      <c r="AT98" s="152">
        <f t="shared" si="26"/>
        <v>0</v>
      </c>
      <c r="AU98" s="152">
        <f t="shared" si="26"/>
        <v>0</v>
      </c>
      <c r="AV98" s="152">
        <f t="shared" si="26"/>
        <v>0</v>
      </c>
    </row>
    <row r="99" spans="1:48" x14ac:dyDescent="0.2">
      <c r="A99" s="165"/>
      <c r="B99" s="151" t="str">
        <f>IFERROR(VLOOKUP($A99,Salaire!$C:$E,2,0),"")</f>
        <v/>
      </c>
      <c r="C99" s="151" t="str">
        <f>IFERROR(VLOOKUP($A99,Salaire!$C:$E,3,0),"")</f>
        <v/>
      </c>
      <c r="D99" s="163"/>
      <c r="E99" s="163"/>
      <c r="F99" s="152" t="str">
        <f t="shared" si="21"/>
        <v/>
      </c>
      <c r="G99" s="152" t="str">
        <f t="shared" si="22"/>
        <v/>
      </c>
      <c r="H99" s="166"/>
      <c r="I99" s="165"/>
      <c r="J99" s="165"/>
      <c r="K99" s="152" t="str">
        <f t="shared" si="23"/>
        <v/>
      </c>
      <c r="L99" s="152" t="str">
        <f t="shared" si="20"/>
        <v/>
      </c>
      <c r="M99" s="152">
        <f t="shared" si="28"/>
        <v>0</v>
      </c>
      <c r="N99" s="152">
        <f t="shared" si="28"/>
        <v>0</v>
      </c>
      <c r="O99" s="152">
        <f t="shared" si="28"/>
        <v>0</v>
      </c>
      <c r="P99" s="152">
        <f t="shared" si="28"/>
        <v>0</v>
      </c>
      <c r="Q99" s="152">
        <f t="shared" si="28"/>
        <v>0</v>
      </c>
      <c r="R99" s="152">
        <f t="shared" si="28"/>
        <v>0</v>
      </c>
      <c r="S99" s="152">
        <f t="shared" si="28"/>
        <v>0</v>
      </c>
      <c r="T99" s="152">
        <f t="shared" si="28"/>
        <v>0</v>
      </c>
      <c r="U99" s="152">
        <f t="shared" si="28"/>
        <v>0</v>
      </c>
      <c r="V99" s="152">
        <f t="shared" si="28"/>
        <v>0</v>
      </c>
      <c r="W99" s="152">
        <f t="shared" si="28"/>
        <v>0</v>
      </c>
      <c r="X99" s="152">
        <f t="shared" si="28"/>
        <v>0</v>
      </c>
      <c r="Y99" s="152">
        <f t="shared" si="28"/>
        <v>0</v>
      </c>
      <c r="Z99" s="152">
        <f t="shared" si="28"/>
        <v>0</v>
      </c>
      <c r="AA99" s="152">
        <f t="shared" si="28"/>
        <v>0</v>
      </c>
      <c r="AB99" s="152">
        <f t="shared" si="28"/>
        <v>0</v>
      </c>
      <c r="AC99" s="152">
        <f t="shared" si="27"/>
        <v>0</v>
      </c>
      <c r="AD99" s="152">
        <f t="shared" si="27"/>
        <v>0</v>
      </c>
      <c r="AE99" s="152">
        <f t="shared" si="27"/>
        <v>0</v>
      </c>
      <c r="AF99" s="152">
        <f t="shared" si="27"/>
        <v>0</v>
      </c>
      <c r="AG99" s="152">
        <f t="shared" si="27"/>
        <v>0</v>
      </c>
      <c r="AH99" s="152">
        <f t="shared" si="27"/>
        <v>0</v>
      </c>
      <c r="AI99" s="152">
        <f t="shared" si="27"/>
        <v>0</v>
      </c>
      <c r="AJ99" s="152">
        <f t="shared" si="27"/>
        <v>0</v>
      </c>
      <c r="AK99" s="152">
        <f t="shared" si="27"/>
        <v>0</v>
      </c>
      <c r="AL99" s="152">
        <f t="shared" si="27"/>
        <v>0</v>
      </c>
      <c r="AM99" s="152">
        <f t="shared" si="27"/>
        <v>0</v>
      </c>
      <c r="AN99" s="152">
        <f t="shared" si="27"/>
        <v>0</v>
      </c>
      <c r="AO99" s="152">
        <f t="shared" si="27"/>
        <v>0</v>
      </c>
      <c r="AP99" s="152">
        <f t="shared" si="27"/>
        <v>0</v>
      </c>
      <c r="AQ99" s="152">
        <f t="shared" si="27"/>
        <v>0</v>
      </c>
      <c r="AR99" s="152">
        <f t="shared" si="26"/>
        <v>0</v>
      </c>
      <c r="AS99" s="152">
        <f t="shared" si="26"/>
        <v>0</v>
      </c>
      <c r="AT99" s="152">
        <f t="shared" si="26"/>
        <v>0</v>
      </c>
      <c r="AU99" s="152">
        <f t="shared" si="26"/>
        <v>0</v>
      </c>
      <c r="AV99" s="152">
        <f t="shared" si="26"/>
        <v>0</v>
      </c>
    </row>
    <row r="100" spans="1:48" x14ac:dyDescent="0.2">
      <c r="A100" s="165"/>
      <c r="B100" s="151" t="str">
        <f>IFERROR(VLOOKUP($A100,Salaire!$C:$E,2,0),"")</f>
        <v/>
      </c>
      <c r="C100" s="151" t="str">
        <f>IFERROR(VLOOKUP($A100,Salaire!$C:$E,3,0),"")</f>
        <v/>
      </c>
      <c r="D100" s="163"/>
      <c r="E100" s="163"/>
      <c r="F100" s="152" t="str">
        <f t="shared" si="21"/>
        <v/>
      </c>
      <c r="G100" s="152" t="str">
        <f t="shared" si="22"/>
        <v/>
      </c>
      <c r="H100" s="166"/>
      <c r="I100" s="165"/>
      <c r="J100" s="165"/>
      <c r="K100" s="152" t="str">
        <f t="shared" si="23"/>
        <v/>
      </c>
      <c r="L100" s="152" t="str">
        <f t="shared" si="20"/>
        <v/>
      </c>
      <c r="M100" s="152">
        <f t="shared" si="28"/>
        <v>0</v>
      </c>
      <c r="N100" s="152">
        <f t="shared" si="28"/>
        <v>0</v>
      </c>
      <c r="O100" s="152">
        <f t="shared" si="28"/>
        <v>0</v>
      </c>
      <c r="P100" s="152">
        <f t="shared" si="28"/>
        <v>0</v>
      </c>
      <c r="Q100" s="152">
        <f t="shared" si="28"/>
        <v>0</v>
      </c>
      <c r="R100" s="152">
        <f t="shared" si="28"/>
        <v>0</v>
      </c>
      <c r="S100" s="152">
        <f t="shared" si="28"/>
        <v>0</v>
      </c>
      <c r="T100" s="152">
        <f t="shared" si="28"/>
        <v>0</v>
      </c>
      <c r="U100" s="152">
        <f t="shared" si="28"/>
        <v>0</v>
      </c>
      <c r="V100" s="152">
        <f t="shared" si="28"/>
        <v>0</v>
      </c>
      <c r="W100" s="152">
        <f t="shared" si="28"/>
        <v>0</v>
      </c>
      <c r="X100" s="152">
        <f t="shared" si="28"/>
        <v>0</v>
      </c>
      <c r="Y100" s="152">
        <f t="shared" si="28"/>
        <v>0</v>
      </c>
      <c r="Z100" s="152">
        <f t="shared" si="28"/>
        <v>0</v>
      </c>
      <c r="AA100" s="152">
        <f t="shared" si="28"/>
        <v>0</v>
      </c>
      <c r="AB100" s="152">
        <f t="shared" si="28"/>
        <v>0</v>
      </c>
      <c r="AC100" s="152">
        <f t="shared" si="27"/>
        <v>0</v>
      </c>
      <c r="AD100" s="152">
        <f t="shared" si="27"/>
        <v>0</v>
      </c>
      <c r="AE100" s="152">
        <f t="shared" si="27"/>
        <v>0</v>
      </c>
      <c r="AF100" s="152">
        <f t="shared" si="27"/>
        <v>0</v>
      </c>
      <c r="AG100" s="152">
        <f t="shared" si="27"/>
        <v>0</v>
      </c>
      <c r="AH100" s="152">
        <f t="shared" si="27"/>
        <v>0</v>
      </c>
      <c r="AI100" s="152">
        <f t="shared" si="27"/>
        <v>0</v>
      </c>
      <c r="AJ100" s="152">
        <f t="shared" si="27"/>
        <v>0</v>
      </c>
      <c r="AK100" s="152">
        <f t="shared" si="27"/>
        <v>0</v>
      </c>
      <c r="AL100" s="152">
        <f t="shared" si="27"/>
        <v>0</v>
      </c>
      <c r="AM100" s="152">
        <f t="shared" si="27"/>
        <v>0</v>
      </c>
      <c r="AN100" s="152">
        <f t="shared" si="27"/>
        <v>0</v>
      </c>
      <c r="AO100" s="152">
        <f t="shared" si="27"/>
        <v>0</v>
      </c>
      <c r="AP100" s="152">
        <f t="shared" si="27"/>
        <v>0</v>
      </c>
      <c r="AQ100" s="152">
        <f t="shared" si="27"/>
        <v>0</v>
      </c>
      <c r="AR100" s="152">
        <f t="shared" si="26"/>
        <v>0</v>
      </c>
      <c r="AS100" s="152">
        <f t="shared" si="26"/>
        <v>0</v>
      </c>
      <c r="AT100" s="152">
        <f t="shared" si="26"/>
        <v>0</v>
      </c>
      <c r="AU100" s="152">
        <f t="shared" si="26"/>
        <v>0</v>
      </c>
      <c r="AV100" s="152">
        <f t="shared" si="26"/>
        <v>0</v>
      </c>
    </row>
    <row r="101" spans="1:48" x14ac:dyDescent="0.2">
      <c r="A101" s="165"/>
      <c r="B101" s="151" t="str">
        <f>IFERROR(VLOOKUP($A101,Salaire!$C:$E,2,0),"")</f>
        <v/>
      </c>
      <c r="C101" s="151" t="str">
        <f>IFERROR(VLOOKUP($A101,Salaire!$C:$E,3,0),"")</f>
        <v/>
      </c>
      <c r="D101" s="163"/>
      <c r="E101" s="163"/>
      <c r="F101" s="152" t="str">
        <f t="shared" si="21"/>
        <v/>
      </c>
      <c r="G101" s="152" t="str">
        <f t="shared" si="22"/>
        <v/>
      </c>
      <c r="H101" s="166"/>
      <c r="I101" s="165"/>
      <c r="J101" s="165"/>
      <c r="K101" s="152" t="str">
        <f t="shared" si="23"/>
        <v/>
      </c>
      <c r="L101" s="152" t="str">
        <f t="shared" si="20"/>
        <v/>
      </c>
      <c r="M101" s="152">
        <f t="shared" si="28"/>
        <v>0</v>
      </c>
      <c r="N101" s="152">
        <f t="shared" si="28"/>
        <v>0</v>
      </c>
      <c r="O101" s="152">
        <f t="shared" si="28"/>
        <v>0</v>
      </c>
      <c r="P101" s="152">
        <f t="shared" si="28"/>
        <v>0</v>
      </c>
      <c r="Q101" s="152">
        <f t="shared" si="28"/>
        <v>0</v>
      </c>
      <c r="R101" s="152">
        <f t="shared" si="28"/>
        <v>0</v>
      </c>
      <c r="S101" s="152">
        <f t="shared" si="28"/>
        <v>0</v>
      </c>
      <c r="T101" s="152">
        <f t="shared" si="28"/>
        <v>0</v>
      </c>
      <c r="U101" s="152">
        <f t="shared" si="28"/>
        <v>0</v>
      </c>
      <c r="V101" s="152">
        <f t="shared" si="28"/>
        <v>0</v>
      </c>
      <c r="W101" s="152">
        <f t="shared" si="28"/>
        <v>0</v>
      </c>
      <c r="X101" s="152">
        <f t="shared" si="28"/>
        <v>0</v>
      </c>
      <c r="Y101" s="152">
        <f t="shared" si="28"/>
        <v>0</v>
      </c>
      <c r="Z101" s="152">
        <f t="shared" si="28"/>
        <v>0</v>
      </c>
      <c r="AA101" s="152">
        <f t="shared" si="28"/>
        <v>0</v>
      </c>
      <c r="AB101" s="152">
        <f t="shared" si="28"/>
        <v>0</v>
      </c>
      <c r="AC101" s="152">
        <f t="shared" si="27"/>
        <v>0</v>
      </c>
      <c r="AD101" s="152">
        <f t="shared" si="27"/>
        <v>0</v>
      </c>
      <c r="AE101" s="152">
        <f t="shared" si="27"/>
        <v>0</v>
      </c>
      <c r="AF101" s="152">
        <f t="shared" si="27"/>
        <v>0</v>
      </c>
      <c r="AG101" s="152">
        <f t="shared" si="27"/>
        <v>0</v>
      </c>
      <c r="AH101" s="152">
        <f t="shared" si="27"/>
        <v>0</v>
      </c>
      <c r="AI101" s="152">
        <f t="shared" si="27"/>
        <v>0</v>
      </c>
      <c r="AJ101" s="152">
        <f t="shared" si="27"/>
        <v>0</v>
      </c>
      <c r="AK101" s="152">
        <f t="shared" si="27"/>
        <v>0</v>
      </c>
      <c r="AL101" s="152">
        <f t="shared" si="27"/>
        <v>0</v>
      </c>
      <c r="AM101" s="152">
        <f t="shared" si="27"/>
        <v>0</v>
      </c>
      <c r="AN101" s="152">
        <f t="shared" si="27"/>
        <v>0</v>
      </c>
      <c r="AO101" s="152">
        <f t="shared" si="27"/>
        <v>0</v>
      </c>
      <c r="AP101" s="152">
        <f t="shared" si="27"/>
        <v>0</v>
      </c>
      <c r="AQ101" s="152">
        <f t="shared" si="27"/>
        <v>0</v>
      </c>
      <c r="AR101" s="152">
        <f t="shared" si="26"/>
        <v>0</v>
      </c>
      <c r="AS101" s="152">
        <f t="shared" si="26"/>
        <v>0</v>
      </c>
      <c r="AT101" s="152">
        <f t="shared" si="26"/>
        <v>0</v>
      </c>
      <c r="AU101" s="152">
        <f t="shared" si="26"/>
        <v>0</v>
      </c>
      <c r="AV101" s="152">
        <f t="shared" si="26"/>
        <v>0</v>
      </c>
    </row>
    <row r="102" spans="1:48" x14ac:dyDescent="0.2">
      <c r="A102" s="165"/>
      <c r="B102" s="151" t="str">
        <f>IFERROR(VLOOKUP($A102,Salaire!$C:$E,2,0),"")</f>
        <v/>
      </c>
      <c r="C102" s="151" t="str">
        <f>IFERROR(VLOOKUP($A102,Salaire!$C:$E,3,0),"")</f>
        <v/>
      </c>
      <c r="D102" s="163"/>
      <c r="E102" s="163"/>
      <c r="F102" s="152" t="str">
        <f t="shared" si="21"/>
        <v/>
      </c>
      <c r="G102" s="152" t="str">
        <f t="shared" si="22"/>
        <v/>
      </c>
      <c r="H102" s="166"/>
      <c r="I102" s="165"/>
      <c r="J102" s="165"/>
      <c r="K102" s="152" t="str">
        <f t="shared" si="23"/>
        <v/>
      </c>
      <c r="L102" s="152" t="str">
        <f t="shared" si="20"/>
        <v/>
      </c>
      <c r="M102" s="152">
        <f t="shared" si="28"/>
        <v>0</v>
      </c>
      <c r="N102" s="152">
        <f t="shared" si="28"/>
        <v>0</v>
      </c>
      <c r="O102" s="152">
        <f t="shared" si="28"/>
        <v>0</v>
      </c>
      <c r="P102" s="152">
        <f t="shared" si="28"/>
        <v>0</v>
      </c>
      <c r="Q102" s="152">
        <f t="shared" si="28"/>
        <v>0</v>
      </c>
      <c r="R102" s="152">
        <f t="shared" si="28"/>
        <v>0</v>
      </c>
      <c r="S102" s="152">
        <f t="shared" si="28"/>
        <v>0</v>
      </c>
      <c r="T102" s="152">
        <f t="shared" si="28"/>
        <v>0</v>
      </c>
      <c r="U102" s="152">
        <f t="shared" si="28"/>
        <v>0</v>
      </c>
      <c r="V102" s="152">
        <f t="shared" si="28"/>
        <v>0</v>
      </c>
      <c r="W102" s="152">
        <f t="shared" si="28"/>
        <v>0</v>
      </c>
      <c r="X102" s="152">
        <f t="shared" si="28"/>
        <v>0</v>
      </c>
      <c r="Y102" s="152">
        <f t="shared" si="28"/>
        <v>0</v>
      </c>
      <c r="Z102" s="152">
        <f t="shared" si="28"/>
        <v>0</v>
      </c>
      <c r="AA102" s="152">
        <f t="shared" si="28"/>
        <v>0</v>
      </c>
      <c r="AB102" s="152">
        <f t="shared" si="28"/>
        <v>0</v>
      </c>
      <c r="AC102" s="152">
        <f t="shared" si="27"/>
        <v>0</v>
      </c>
      <c r="AD102" s="152">
        <f t="shared" si="27"/>
        <v>0</v>
      </c>
      <c r="AE102" s="152">
        <f t="shared" si="27"/>
        <v>0</v>
      </c>
      <c r="AF102" s="152">
        <f t="shared" si="27"/>
        <v>0</v>
      </c>
      <c r="AG102" s="152">
        <f t="shared" si="27"/>
        <v>0</v>
      </c>
      <c r="AH102" s="152">
        <f t="shared" si="27"/>
        <v>0</v>
      </c>
      <c r="AI102" s="152">
        <f t="shared" si="27"/>
        <v>0</v>
      </c>
      <c r="AJ102" s="152">
        <f t="shared" si="27"/>
        <v>0</v>
      </c>
      <c r="AK102" s="152">
        <f t="shared" si="27"/>
        <v>0</v>
      </c>
      <c r="AL102" s="152">
        <f t="shared" si="27"/>
        <v>0</v>
      </c>
      <c r="AM102" s="152">
        <f t="shared" si="27"/>
        <v>0</v>
      </c>
      <c r="AN102" s="152">
        <f t="shared" si="27"/>
        <v>0</v>
      </c>
      <c r="AO102" s="152">
        <f t="shared" si="27"/>
        <v>0</v>
      </c>
      <c r="AP102" s="152">
        <f t="shared" si="27"/>
        <v>0</v>
      </c>
      <c r="AQ102" s="152">
        <f t="shared" si="27"/>
        <v>0</v>
      </c>
      <c r="AR102" s="152">
        <f t="shared" si="26"/>
        <v>0</v>
      </c>
      <c r="AS102" s="152">
        <f t="shared" si="26"/>
        <v>0</v>
      </c>
      <c r="AT102" s="152">
        <f t="shared" si="26"/>
        <v>0</v>
      </c>
      <c r="AU102" s="152">
        <f t="shared" si="26"/>
        <v>0</v>
      </c>
      <c r="AV102" s="152">
        <f t="shared" si="26"/>
        <v>0</v>
      </c>
    </row>
    <row r="103" spans="1:48" x14ac:dyDescent="0.2">
      <c r="A103" s="165"/>
      <c r="B103" s="151" t="str">
        <f>IFERROR(VLOOKUP($A103,Salaire!$C:$E,2,0),"")</f>
        <v/>
      </c>
      <c r="C103" s="151" t="str">
        <f>IFERROR(VLOOKUP($A103,Salaire!$C:$E,3,0),"")</f>
        <v/>
      </c>
      <c r="D103" s="163"/>
      <c r="E103" s="163"/>
      <c r="F103" s="152" t="str">
        <f t="shared" si="21"/>
        <v/>
      </c>
      <c r="G103" s="152" t="str">
        <f t="shared" si="22"/>
        <v/>
      </c>
      <c r="H103" s="166"/>
      <c r="I103" s="165"/>
      <c r="J103" s="165"/>
      <c r="K103" s="152" t="str">
        <f t="shared" si="23"/>
        <v/>
      </c>
      <c r="L103" s="152" t="str">
        <f t="shared" si="20"/>
        <v/>
      </c>
      <c r="M103" s="152">
        <f t="shared" si="28"/>
        <v>0</v>
      </c>
      <c r="N103" s="152">
        <f t="shared" si="28"/>
        <v>0</v>
      </c>
      <c r="O103" s="152">
        <f t="shared" si="28"/>
        <v>0</v>
      </c>
      <c r="P103" s="152">
        <f t="shared" si="28"/>
        <v>0</v>
      </c>
      <c r="Q103" s="152">
        <f t="shared" si="28"/>
        <v>0</v>
      </c>
      <c r="R103" s="152">
        <f t="shared" si="28"/>
        <v>0</v>
      </c>
      <c r="S103" s="152">
        <f t="shared" si="28"/>
        <v>0</v>
      </c>
      <c r="T103" s="152">
        <f t="shared" si="28"/>
        <v>0</v>
      </c>
      <c r="U103" s="152">
        <f t="shared" si="28"/>
        <v>0</v>
      </c>
      <c r="V103" s="152">
        <f t="shared" si="28"/>
        <v>0</v>
      </c>
      <c r="W103" s="152">
        <f t="shared" si="28"/>
        <v>0</v>
      </c>
      <c r="X103" s="152">
        <f t="shared" si="28"/>
        <v>0</v>
      </c>
      <c r="Y103" s="152">
        <f t="shared" si="28"/>
        <v>0</v>
      </c>
      <c r="Z103" s="152">
        <f t="shared" si="28"/>
        <v>0</v>
      </c>
      <c r="AA103" s="152">
        <f t="shared" si="28"/>
        <v>0</v>
      </c>
      <c r="AB103" s="152">
        <f t="shared" si="28"/>
        <v>0</v>
      </c>
      <c r="AC103" s="152">
        <f t="shared" si="27"/>
        <v>0</v>
      </c>
      <c r="AD103" s="152">
        <f t="shared" si="27"/>
        <v>0</v>
      </c>
      <c r="AE103" s="152">
        <f t="shared" si="27"/>
        <v>0</v>
      </c>
      <c r="AF103" s="152">
        <f t="shared" si="27"/>
        <v>0</v>
      </c>
      <c r="AG103" s="152">
        <f t="shared" si="27"/>
        <v>0</v>
      </c>
      <c r="AH103" s="152">
        <f t="shared" si="27"/>
        <v>0</v>
      </c>
      <c r="AI103" s="152">
        <f t="shared" si="27"/>
        <v>0</v>
      </c>
      <c r="AJ103" s="152">
        <f t="shared" si="27"/>
        <v>0</v>
      </c>
      <c r="AK103" s="152">
        <f t="shared" si="27"/>
        <v>0</v>
      </c>
      <c r="AL103" s="152">
        <f t="shared" si="27"/>
        <v>0</v>
      </c>
      <c r="AM103" s="152">
        <f t="shared" si="27"/>
        <v>0</v>
      </c>
      <c r="AN103" s="152">
        <f t="shared" si="27"/>
        <v>0</v>
      </c>
      <c r="AO103" s="152">
        <f t="shared" si="27"/>
        <v>0</v>
      </c>
      <c r="AP103" s="152">
        <f t="shared" si="27"/>
        <v>0</v>
      </c>
      <c r="AQ103" s="152">
        <f t="shared" si="27"/>
        <v>0</v>
      </c>
      <c r="AR103" s="152">
        <f t="shared" si="26"/>
        <v>0</v>
      </c>
      <c r="AS103" s="152">
        <f t="shared" si="26"/>
        <v>0</v>
      </c>
      <c r="AT103" s="152">
        <f t="shared" si="26"/>
        <v>0</v>
      </c>
      <c r="AU103" s="152">
        <f t="shared" si="26"/>
        <v>0</v>
      </c>
      <c r="AV103" s="152">
        <f t="shared" si="26"/>
        <v>0</v>
      </c>
    </row>
    <row r="104" spans="1:48" x14ac:dyDescent="0.2">
      <c r="A104" s="165"/>
      <c r="B104" s="151" t="str">
        <f>IFERROR(VLOOKUP($A104,Salaire!$C:$E,2,0),"")</f>
        <v/>
      </c>
      <c r="C104" s="151" t="str">
        <f>IFERROR(VLOOKUP($A104,Salaire!$C:$E,3,0),"")</f>
        <v/>
      </c>
      <c r="D104" s="163"/>
      <c r="E104" s="163"/>
      <c r="F104" s="152" t="str">
        <f t="shared" si="21"/>
        <v/>
      </c>
      <c r="G104" s="152" t="str">
        <f t="shared" si="22"/>
        <v/>
      </c>
      <c r="H104" s="166"/>
      <c r="I104" s="165"/>
      <c r="J104" s="165"/>
      <c r="K104" s="152" t="str">
        <f t="shared" si="23"/>
        <v/>
      </c>
      <c r="L104" s="152" t="str">
        <f t="shared" si="20"/>
        <v/>
      </c>
      <c r="M104" s="152">
        <f t="shared" si="28"/>
        <v>0</v>
      </c>
      <c r="N104" s="152">
        <f t="shared" si="28"/>
        <v>0</v>
      </c>
      <c r="O104" s="152">
        <f t="shared" si="28"/>
        <v>0</v>
      </c>
      <c r="P104" s="152">
        <f t="shared" si="28"/>
        <v>0</v>
      </c>
      <c r="Q104" s="152">
        <f t="shared" si="28"/>
        <v>0</v>
      </c>
      <c r="R104" s="152">
        <f t="shared" si="28"/>
        <v>0</v>
      </c>
      <c r="S104" s="152">
        <f t="shared" si="28"/>
        <v>0</v>
      </c>
      <c r="T104" s="152">
        <f t="shared" si="28"/>
        <v>0</v>
      </c>
      <c r="U104" s="152">
        <f t="shared" si="28"/>
        <v>0</v>
      </c>
      <c r="V104" s="152">
        <f t="shared" si="28"/>
        <v>0</v>
      </c>
      <c r="W104" s="152">
        <f t="shared" si="28"/>
        <v>0</v>
      </c>
      <c r="X104" s="152">
        <f t="shared" si="28"/>
        <v>0</v>
      </c>
      <c r="Y104" s="152">
        <f t="shared" si="28"/>
        <v>0</v>
      </c>
      <c r="Z104" s="152">
        <f t="shared" si="28"/>
        <v>0</v>
      </c>
      <c r="AA104" s="152">
        <f t="shared" si="28"/>
        <v>0</v>
      </c>
      <c r="AB104" s="152">
        <f t="shared" si="28"/>
        <v>0</v>
      </c>
      <c r="AC104" s="152">
        <f t="shared" si="27"/>
        <v>0</v>
      </c>
      <c r="AD104" s="152">
        <f t="shared" si="27"/>
        <v>0</v>
      </c>
      <c r="AE104" s="152">
        <f t="shared" si="27"/>
        <v>0</v>
      </c>
      <c r="AF104" s="152">
        <f t="shared" si="27"/>
        <v>0</v>
      </c>
      <c r="AG104" s="152">
        <f t="shared" si="27"/>
        <v>0</v>
      </c>
      <c r="AH104" s="152">
        <f t="shared" si="27"/>
        <v>0</v>
      </c>
      <c r="AI104" s="152">
        <f t="shared" si="27"/>
        <v>0</v>
      </c>
      <c r="AJ104" s="152">
        <f t="shared" si="27"/>
        <v>0</v>
      </c>
      <c r="AK104" s="152">
        <f t="shared" si="27"/>
        <v>0</v>
      </c>
      <c r="AL104" s="152">
        <f t="shared" si="27"/>
        <v>0</v>
      </c>
      <c r="AM104" s="152">
        <f t="shared" si="27"/>
        <v>0</v>
      </c>
      <c r="AN104" s="152">
        <f t="shared" si="27"/>
        <v>0</v>
      </c>
      <c r="AO104" s="152">
        <f t="shared" si="27"/>
        <v>0</v>
      </c>
      <c r="AP104" s="152">
        <f t="shared" si="27"/>
        <v>0</v>
      </c>
      <c r="AQ104" s="152">
        <f t="shared" si="27"/>
        <v>0</v>
      </c>
      <c r="AR104" s="152">
        <f t="shared" si="26"/>
        <v>0</v>
      </c>
      <c r="AS104" s="152">
        <f t="shared" si="26"/>
        <v>0</v>
      </c>
      <c r="AT104" s="152">
        <f t="shared" si="26"/>
        <v>0</v>
      </c>
      <c r="AU104" s="152">
        <f t="shared" si="26"/>
        <v>0</v>
      </c>
      <c r="AV104" s="152">
        <f t="shared" si="26"/>
        <v>0</v>
      </c>
    </row>
    <row r="105" spans="1:48" x14ac:dyDescent="0.2">
      <c r="A105" s="165"/>
      <c r="B105" s="151" t="str">
        <f>IFERROR(VLOOKUP($A105,Salaire!$C:$E,2,0),"")</f>
        <v/>
      </c>
      <c r="C105" s="151" t="str">
        <f>IFERROR(VLOOKUP($A105,Salaire!$C:$E,3,0),"")</f>
        <v/>
      </c>
      <c r="D105" s="163"/>
      <c r="E105" s="163"/>
      <c r="F105" s="152" t="str">
        <f t="shared" si="21"/>
        <v/>
      </c>
      <c r="G105" s="152" t="str">
        <f t="shared" si="22"/>
        <v/>
      </c>
      <c r="H105" s="166"/>
      <c r="I105" s="165"/>
      <c r="J105" s="165"/>
      <c r="K105" s="152" t="str">
        <f t="shared" si="23"/>
        <v/>
      </c>
      <c r="L105" s="152" t="str">
        <f t="shared" si="20"/>
        <v/>
      </c>
      <c r="M105" s="152">
        <f t="shared" si="28"/>
        <v>0</v>
      </c>
      <c r="N105" s="152">
        <f t="shared" si="28"/>
        <v>0</v>
      </c>
      <c r="O105" s="152">
        <f t="shared" si="28"/>
        <v>0</v>
      </c>
      <c r="P105" s="152">
        <f t="shared" si="28"/>
        <v>0</v>
      </c>
      <c r="Q105" s="152">
        <f t="shared" si="28"/>
        <v>0</v>
      </c>
      <c r="R105" s="152">
        <f t="shared" si="28"/>
        <v>0</v>
      </c>
      <c r="S105" s="152">
        <f t="shared" si="28"/>
        <v>0</v>
      </c>
      <c r="T105" s="152">
        <f t="shared" si="28"/>
        <v>0</v>
      </c>
      <c r="U105" s="152">
        <f t="shared" si="28"/>
        <v>0</v>
      </c>
      <c r="V105" s="152">
        <f t="shared" si="28"/>
        <v>0</v>
      </c>
      <c r="W105" s="152">
        <f t="shared" si="28"/>
        <v>0</v>
      </c>
      <c r="X105" s="152">
        <f t="shared" si="28"/>
        <v>0</v>
      </c>
      <c r="Y105" s="152">
        <f t="shared" si="28"/>
        <v>0</v>
      </c>
      <c r="Z105" s="152">
        <f t="shared" si="28"/>
        <v>0</v>
      </c>
      <c r="AA105" s="152">
        <f t="shared" si="28"/>
        <v>0</v>
      </c>
      <c r="AB105" s="152">
        <f t="shared" si="28"/>
        <v>0</v>
      </c>
      <c r="AC105" s="152">
        <f t="shared" si="27"/>
        <v>0</v>
      </c>
      <c r="AD105" s="152">
        <f t="shared" si="27"/>
        <v>0</v>
      </c>
      <c r="AE105" s="152">
        <f t="shared" si="27"/>
        <v>0</v>
      </c>
      <c r="AF105" s="152">
        <f t="shared" si="27"/>
        <v>0</v>
      </c>
      <c r="AG105" s="152">
        <f t="shared" si="27"/>
        <v>0</v>
      </c>
      <c r="AH105" s="152">
        <f t="shared" si="27"/>
        <v>0</v>
      </c>
      <c r="AI105" s="152">
        <f t="shared" si="27"/>
        <v>0</v>
      </c>
      <c r="AJ105" s="152">
        <f t="shared" si="27"/>
        <v>0</v>
      </c>
      <c r="AK105" s="152">
        <f t="shared" si="27"/>
        <v>0</v>
      </c>
      <c r="AL105" s="152">
        <f t="shared" si="27"/>
        <v>0</v>
      </c>
      <c r="AM105" s="152">
        <f t="shared" si="27"/>
        <v>0</v>
      </c>
      <c r="AN105" s="152">
        <f t="shared" si="27"/>
        <v>0</v>
      </c>
      <c r="AO105" s="152">
        <f t="shared" si="27"/>
        <v>0</v>
      </c>
      <c r="AP105" s="152">
        <f t="shared" si="27"/>
        <v>0</v>
      </c>
      <c r="AQ105" s="152">
        <f t="shared" si="27"/>
        <v>0</v>
      </c>
      <c r="AR105" s="152">
        <f t="shared" si="26"/>
        <v>0</v>
      </c>
      <c r="AS105" s="152">
        <f t="shared" si="26"/>
        <v>0</v>
      </c>
      <c r="AT105" s="152">
        <f t="shared" si="26"/>
        <v>0</v>
      </c>
      <c r="AU105" s="152">
        <f t="shared" si="26"/>
        <v>0</v>
      </c>
      <c r="AV105" s="152">
        <f t="shared" si="26"/>
        <v>0</v>
      </c>
    </row>
    <row r="106" spans="1:48" x14ac:dyDescent="0.2">
      <c r="A106" s="165"/>
      <c r="B106" s="151" t="str">
        <f>IFERROR(VLOOKUP($A106,Salaire!$C:$E,2,0),"")</f>
        <v/>
      </c>
      <c r="C106" s="151" t="str">
        <f>IFERROR(VLOOKUP($A106,Salaire!$C:$E,3,0),"")</f>
        <v/>
      </c>
      <c r="D106" s="163"/>
      <c r="E106" s="163"/>
      <c r="F106" s="152" t="str">
        <f t="shared" si="21"/>
        <v/>
      </c>
      <c r="G106" s="152" t="str">
        <f t="shared" si="22"/>
        <v/>
      </c>
      <c r="H106" s="166"/>
      <c r="I106" s="165"/>
      <c r="J106" s="165"/>
      <c r="K106" s="152" t="str">
        <f t="shared" si="23"/>
        <v/>
      </c>
      <c r="L106" s="152" t="str">
        <f t="shared" si="20"/>
        <v/>
      </c>
      <c r="M106" s="152">
        <f t="shared" si="28"/>
        <v>0</v>
      </c>
      <c r="N106" s="152">
        <f t="shared" si="28"/>
        <v>0</v>
      </c>
      <c r="O106" s="152">
        <f t="shared" si="28"/>
        <v>0</v>
      </c>
      <c r="P106" s="152">
        <f t="shared" si="28"/>
        <v>0</v>
      </c>
      <c r="Q106" s="152">
        <f t="shared" si="28"/>
        <v>0</v>
      </c>
      <c r="R106" s="152">
        <f t="shared" si="28"/>
        <v>0</v>
      </c>
      <c r="S106" s="152">
        <f t="shared" si="28"/>
        <v>0</v>
      </c>
      <c r="T106" s="152">
        <f t="shared" si="28"/>
        <v>0</v>
      </c>
      <c r="U106" s="152">
        <f t="shared" si="28"/>
        <v>0</v>
      </c>
      <c r="V106" s="152">
        <f t="shared" si="28"/>
        <v>0</v>
      </c>
      <c r="W106" s="152">
        <f t="shared" si="28"/>
        <v>0</v>
      </c>
      <c r="X106" s="152">
        <f t="shared" si="28"/>
        <v>0</v>
      </c>
      <c r="Y106" s="152">
        <f t="shared" si="28"/>
        <v>0</v>
      </c>
      <c r="Z106" s="152">
        <f t="shared" si="28"/>
        <v>0</v>
      </c>
      <c r="AA106" s="152">
        <f t="shared" si="28"/>
        <v>0</v>
      </c>
      <c r="AB106" s="152">
        <f t="shared" si="28"/>
        <v>0</v>
      </c>
      <c r="AC106" s="152">
        <f t="shared" si="27"/>
        <v>0</v>
      </c>
      <c r="AD106" s="152">
        <f t="shared" si="27"/>
        <v>0</v>
      </c>
      <c r="AE106" s="152">
        <f t="shared" si="27"/>
        <v>0</v>
      </c>
      <c r="AF106" s="152">
        <f t="shared" si="27"/>
        <v>0</v>
      </c>
      <c r="AG106" s="152">
        <f t="shared" si="27"/>
        <v>0</v>
      </c>
      <c r="AH106" s="152">
        <f t="shared" si="27"/>
        <v>0</v>
      </c>
      <c r="AI106" s="152">
        <f t="shared" si="27"/>
        <v>0</v>
      </c>
      <c r="AJ106" s="152">
        <f t="shared" si="27"/>
        <v>0</v>
      </c>
      <c r="AK106" s="152">
        <f t="shared" si="27"/>
        <v>0</v>
      </c>
      <c r="AL106" s="152">
        <f t="shared" si="27"/>
        <v>0</v>
      </c>
      <c r="AM106" s="152">
        <f t="shared" si="27"/>
        <v>0</v>
      </c>
      <c r="AN106" s="152">
        <f t="shared" si="27"/>
        <v>0</v>
      </c>
      <c r="AO106" s="152">
        <f t="shared" si="27"/>
        <v>0</v>
      </c>
      <c r="AP106" s="152">
        <f t="shared" si="27"/>
        <v>0</v>
      </c>
      <c r="AQ106" s="152">
        <f t="shared" si="27"/>
        <v>0</v>
      </c>
      <c r="AR106" s="152">
        <f t="shared" si="26"/>
        <v>0</v>
      </c>
      <c r="AS106" s="152">
        <f t="shared" si="26"/>
        <v>0</v>
      </c>
      <c r="AT106" s="152">
        <f t="shared" si="26"/>
        <v>0</v>
      </c>
      <c r="AU106" s="152">
        <f t="shared" si="26"/>
        <v>0</v>
      </c>
      <c r="AV106" s="152">
        <f t="shared" si="26"/>
        <v>0</v>
      </c>
    </row>
    <row r="107" spans="1:48" x14ac:dyDescent="0.2">
      <c r="A107" s="165"/>
      <c r="B107" s="151" t="str">
        <f>IFERROR(VLOOKUP($A107,Salaire!$C:$E,2,0),"")</f>
        <v/>
      </c>
      <c r="C107" s="151" t="str">
        <f>IFERROR(VLOOKUP($A107,Salaire!$C:$E,3,0),"")</f>
        <v/>
      </c>
      <c r="D107" s="163"/>
      <c r="E107" s="163"/>
      <c r="F107" s="152" t="str">
        <f t="shared" si="21"/>
        <v/>
      </c>
      <c r="G107" s="152" t="str">
        <f t="shared" si="22"/>
        <v/>
      </c>
      <c r="H107" s="166"/>
      <c r="I107" s="165"/>
      <c r="J107" s="165"/>
      <c r="K107" s="152" t="str">
        <f t="shared" si="23"/>
        <v/>
      </c>
      <c r="L107" s="152" t="str">
        <f t="shared" si="20"/>
        <v/>
      </c>
      <c r="M107" s="152">
        <f t="shared" si="28"/>
        <v>0</v>
      </c>
      <c r="N107" s="152">
        <f t="shared" si="28"/>
        <v>0</v>
      </c>
      <c r="O107" s="152">
        <f t="shared" si="28"/>
        <v>0</v>
      </c>
      <c r="P107" s="152">
        <f t="shared" si="28"/>
        <v>0</v>
      </c>
      <c r="Q107" s="152">
        <f t="shared" si="28"/>
        <v>0</v>
      </c>
      <c r="R107" s="152">
        <f t="shared" si="28"/>
        <v>0</v>
      </c>
      <c r="S107" s="152">
        <f t="shared" si="28"/>
        <v>0</v>
      </c>
      <c r="T107" s="152">
        <f t="shared" si="28"/>
        <v>0</v>
      </c>
      <c r="U107" s="152">
        <f t="shared" si="28"/>
        <v>0</v>
      </c>
      <c r="V107" s="152">
        <f t="shared" si="28"/>
        <v>0</v>
      </c>
      <c r="W107" s="152">
        <f t="shared" si="28"/>
        <v>0</v>
      </c>
      <c r="X107" s="152">
        <f t="shared" si="28"/>
        <v>0</v>
      </c>
      <c r="Y107" s="152">
        <f t="shared" si="28"/>
        <v>0</v>
      </c>
      <c r="Z107" s="152">
        <f t="shared" si="28"/>
        <v>0</v>
      </c>
      <c r="AA107" s="152">
        <f t="shared" si="28"/>
        <v>0</v>
      </c>
      <c r="AB107" s="152">
        <f t="shared" si="28"/>
        <v>0</v>
      </c>
      <c r="AC107" s="152">
        <f t="shared" si="27"/>
        <v>0</v>
      </c>
      <c r="AD107" s="152">
        <f t="shared" si="27"/>
        <v>0</v>
      </c>
      <c r="AE107" s="152">
        <f t="shared" si="27"/>
        <v>0</v>
      </c>
      <c r="AF107" s="152">
        <f t="shared" si="27"/>
        <v>0</v>
      </c>
      <c r="AG107" s="152">
        <f t="shared" si="27"/>
        <v>0</v>
      </c>
      <c r="AH107" s="152">
        <f t="shared" si="27"/>
        <v>0</v>
      </c>
      <c r="AI107" s="152">
        <f t="shared" si="27"/>
        <v>0</v>
      </c>
      <c r="AJ107" s="152">
        <f t="shared" si="27"/>
        <v>0</v>
      </c>
      <c r="AK107" s="152">
        <f t="shared" si="27"/>
        <v>0</v>
      </c>
      <c r="AL107" s="152">
        <f t="shared" si="27"/>
        <v>0</v>
      </c>
      <c r="AM107" s="152">
        <f t="shared" si="27"/>
        <v>0</v>
      </c>
      <c r="AN107" s="152">
        <f t="shared" si="27"/>
        <v>0</v>
      </c>
      <c r="AO107" s="152">
        <f t="shared" si="27"/>
        <v>0</v>
      </c>
      <c r="AP107" s="152">
        <f t="shared" si="27"/>
        <v>0</v>
      </c>
      <c r="AQ107" s="152">
        <f t="shared" si="27"/>
        <v>0</v>
      </c>
      <c r="AR107" s="152">
        <f t="shared" si="26"/>
        <v>0</v>
      </c>
      <c r="AS107" s="152">
        <f t="shared" si="26"/>
        <v>0</v>
      </c>
      <c r="AT107" s="152">
        <f t="shared" si="26"/>
        <v>0</v>
      </c>
      <c r="AU107" s="152">
        <f t="shared" si="26"/>
        <v>0</v>
      </c>
      <c r="AV107" s="152">
        <f t="shared" si="26"/>
        <v>0</v>
      </c>
    </row>
    <row r="108" spans="1:48" x14ac:dyDescent="0.2">
      <c r="A108" s="165"/>
      <c r="B108" s="151" t="str">
        <f>IFERROR(VLOOKUP($A108,Salaire!$C:$E,2,0),"")</f>
        <v/>
      </c>
      <c r="C108" s="151" t="str">
        <f>IFERROR(VLOOKUP($A108,Salaire!$C:$E,3,0),"")</f>
        <v/>
      </c>
      <c r="D108" s="163"/>
      <c r="E108" s="163"/>
      <c r="F108" s="152" t="str">
        <f t="shared" si="21"/>
        <v/>
      </c>
      <c r="G108" s="152" t="str">
        <f t="shared" si="22"/>
        <v/>
      </c>
      <c r="H108" s="166"/>
      <c r="I108" s="165"/>
      <c r="J108" s="165"/>
      <c r="K108" s="152" t="str">
        <f t="shared" si="23"/>
        <v/>
      </c>
      <c r="L108" s="152" t="str">
        <f t="shared" si="20"/>
        <v/>
      </c>
      <c r="M108" s="152">
        <f t="shared" si="28"/>
        <v>0</v>
      </c>
      <c r="N108" s="152">
        <f t="shared" si="28"/>
        <v>0</v>
      </c>
      <c r="O108" s="152">
        <f t="shared" si="28"/>
        <v>0</v>
      </c>
      <c r="P108" s="152">
        <f t="shared" si="28"/>
        <v>0</v>
      </c>
      <c r="Q108" s="152">
        <f t="shared" si="28"/>
        <v>0</v>
      </c>
      <c r="R108" s="152">
        <f t="shared" si="28"/>
        <v>0</v>
      </c>
      <c r="S108" s="152">
        <f t="shared" si="28"/>
        <v>0</v>
      </c>
      <c r="T108" s="152">
        <f t="shared" si="28"/>
        <v>0</v>
      </c>
      <c r="U108" s="152">
        <f t="shared" si="28"/>
        <v>0</v>
      </c>
      <c r="V108" s="152">
        <f t="shared" si="28"/>
        <v>0</v>
      </c>
      <c r="W108" s="152">
        <f t="shared" si="28"/>
        <v>0</v>
      </c>
      <c r="X108" s="152">
        <f t="shared" si="28"/>
        <v>0</v>
      </c>
      <c r="Y108" s="152">
        <f t="shared" si="28"/>
        <v>0</v>
      </c>
      <c r="Z108" s="152">
        <f t="shared" si="28"/>
        <v>0</v>
      </c>
      <c r="AA108" s="152">
        <f t="shared" si="28"/>
        <v>0</v>
      </c>
      <c r="AB108" s="152">
        <f t="shared" si="28"/>
        <v>0</v>
      </c>
      <c r="AC108" s="152">
        <f t="shared" si="27"/>
        <v>0</v>
      </c>
      <c r="AD108" s="152">
        <f t="shared" si="27"/>
        <v>0</v>
      </c>
      <c r="AE108" s="152">
        <f t="shared" si="27"/>
        <v>0</v>
      </c>
      <c r="AF108" s="152">
        <f t="shared" si="27"/>
        <v>0</v>
      </c>
      <c r="AG108" s="152">
        <f t="shared" si="27"/>
        <v>0</v>
      </c>
      <c r="AH108" s="152">
        <f t="shared" si="27"/>
        <v>0</v>
      </c>
      <c r="AI108" s="152">
        <f t="shared" si="27"/>
        <v>0</v>
      </c>
      <c r="AJ108" s="152">
        <f t="shared" si="27"/>
        <v>0</v>
      </c>
      <c r="AK108" s="152">
        <f t="shared" si="27"/>
        <v>0</v>
      </c>
      <c r="AL108" s="152">
        <f t="shared" si="27"/>
        <v>0</v>
      </c>
      <c r="AM108" s="152">
        <f t="shared" si="27"/>
        <v>0</v>
      </c>
      <c r="AN108" s="152">
        <f t="shared" si="27"/>
        <v>0</v>
      </c>
      <c r="AO108" s="152">
        <f t="shared" si="27"/>
        <v>0</v>
      </c>
      <c r="AP108" s="152">
        <f t="shared" si="27"/>
        <v>0</v>
      </c>
      <c r="AQ108" s="152">
        <f t="shared" si="27"/>
        <v>0</v>
      </c>
      <c r="AR108" s="152">
        <f t="shared" si="26"/>
        <v>0</v>
      </c>
      <c r="AS108" s="152">
        <f t="shared" si="26"/>
        <v>0</v>
      </c>
      <c r="AT108" s="152">
        <f t="shared" si="26"/>
        <v>0</v>
      </c>
      <c r="AU108" s="152">
        <f t="shared" si="26"/>
        <v>0</v>
      </c>
      <c r="AV108" s="152">
        <f t="shared" si="26"/>
        <v>0</v>
      </c>
    </row>
    <row r="109" spans="1:48" x14ac:dyDescent="0.2">
      <c r="A109" s="165"/>
      <c r="B109" s="151" t="str">
        <f>IFERROR(VLOOKUP($A109,Salaire!$C:$E,2,0),"")</f>
        <v/>
      </c>
      <c r="C109" s="151" t="str">
        <f>IFERROR(VLOOKUP($A109,Salaire!$C:$E,3,0),"")</f>
        <v/>
      </c>
      <c r="D109" s="163"/>
      <c r="E109" s="163"/>
      <c r="F109" s="152" t="str">
        <f t="shared" si="21"/>
        <v/>
      </c>
      <c r="G109" s="152" t="str">
        <f t="shared" si="22"/>
        <v/>
      </c>
      <c r="H109" s="166"/>
      <c r="I109" s="165"/>
      <c r="J109" s="165"/>
      <c r="K109" s="152" t="str">
        <f t="shared" si="23"/>
        <v/>
      </c>
      <c r="L109" s="152" t="str">
        <f t="shared" si="20"/>
        <v/>
      </c>
      <c r="M109" s="152">
        <f t="shared" si="28"/>
        <v>0</v>
      </c>
      <c r="N109" s="152">
        <f t="shared" si="28"/>
        <v>0</v>
      </c>
      <c r="O109" s="152">
        <f t="shared" si="28"/>
        <v>0</v>
      </c>
      <c r="P109" s="152">
        <f t="shared" si="28"/>
        <v>0</v>
      </c>
      <c r="Q109" s="152">
        <f t="shared" si="28"/>
        <v>0</v>
      </c>
      <c r="R109" s="152">
        <f t="shared" si="28"/>
        <v>0</v>
      </c>
      <c r="S109" s="152">
        <f t="shared" si="28"/>
        <v>0</v>
      </c>
      <c r="T109" s="152">
        <f t="shared" si="28"/>
        <v>0</v>
      </c>
      <c r="U109" s="152">
        <f t="shared" si="28"/>
        <v>0</v>
      </c>
      <c r="V109" s="152">
        <f t="shared" si="28"/>
        <v>0</v>
      </c>
      <c r="W109" s="152">
        <f t="shared" si="28"/>
        <v>0</v>
      </c>
      <c r="X109" s="152">
        <f t="shared" si="28"/>
        <v>0</v>
      </c>
      <c r="Y109" s="152">
        <f t="shared" si="28"/>
        <v>0</v>
      </c>
      <c r="Z109" s="152">
        <f t="shared" si="28"/>
        <v>0</v>
      </c>
      <c r="AA109" s="152">
        <f t="shared" si="28"/>
        <v>0</v>
      </c>
      <c r="AB109" s="152">
        <f t="shared" si="28"/>
        <v>0</v>
      </c>
      <c r="AC109" s="152">
        <f t="shared" si="27"/>
        <v>0</v>
      </c>
      <c r="AD109" s="152">
        <f t="shared" si="27"/>
        <v>0</v>
      </c>
      <c r="AE109" s="152">
        <f t="shared" si="27"/>
        <v>0</v>
      </c>
      <c r="AF109" s="152">
        <f t="shared" si="27"/>
        <v>0</v>
      </c>
      <c r="AG109" s="152">
        <f t="shared" si="27"/>
        <v>0</v>
      </c>
      <c r="AH109" s="152">
        <f t="shared" si="27"/>
        <v>0</v>
      </c>
      <c r="AI109" s="152">
        <f t="shared" si="27"/>
        <v>0</v>
      </c>
      <c r="AJ109" s="152">
        <f t="shared" si="27"/>
        <v>0</v>
      </c>
      <c r="AK109" s="152">
        <f t="shared" si="27"/>
        <v>0</v>
      </c>
      <c r="AL109" s="152">
        <f t="shared" si="27"/>
        <v>0</v>
      </c>
      <c r="AM109" s="152">
        <f t="shared" si="27"/>
        <v>0</v>
      </c>
      <c r="AN109" s="152">
        <f t="shared" si="27"/>
        <v>0</v>
      </c>
      <c r="AO109" s="152">
        <f t="shared" si="27"/>
        <v>0</v>
      </c>
      <c r="AP109" s="152">
        <f t="shared" si="27"/>
        <v>0</v>
      </c>
      <c r="AQ109" s="152">
        <f t="shared" si="27"/>
        <v>0</v>
      </c>
      <c r="AR109" s="152">
        <f t="shared" si="26"/>
        <v>0</v>
      </c>
      <c r="AS109" s="152">
        <f t="shared" si="26"/>
        <v>0</v>
      </c>
      <c r="AT109" s="152">
        <f t="shared" si="26"/>
        <v>0</v>
      </c>
      <c r="AU109" s="152">
        <f t="shared" si="26"/>
        <v>0</v>
      </c>
      <c r="AV109" s="152">
        <f t="shared" si="26"/>
        <v>0</v>
      </c>
    </row>
    <row r="110" spans="1:48" x14ac:dyDescent="0.2">
      <c r="A110" s="165"/>
      <c r="B110" s="151" t="str">
        <f>IFERROR(VLOOKUP($A110,Salaire!$C:$E,2,0),"")</f>
        <v/>
      </c>
      <c r="C110" s="151" t="str">
        <f>IFERROR(VLOOKUP($A110,Salaire!$C:$E,3,0),"")</f>
        <v/>
      </c>
      <c r="D110" s="163"/>
      <c r="E110" s="163"/>
      <c r="F110" s="152" t="str">
        <f t="shared" si="21"/>
        <v/>
      </c>
      <c r="G110" s="152" t="str">
        <f t="shared" si="22"/>
        <v/>
      </c>
      <c r="H110" s="166"/>
      <c r="I110" s="165"/>
      <c r="J110" s="165"/>
      <c r="K110" s="152" t="str">
        <f t="shared" si="23"/>
        <v/>
      </c>
      <c r="L110" s="152" t="str">
        <f t="shared" si="20"/>
        <v/>
      </c>
      <c r="M110" s="152">
        <f t="shared" si="28"/>
        <v>0</v>
      </c>
      <c r="N110" s="152">
        <f t="shared" si="28"/>
        <v>0</v>
      </c>
      <c r="O110" s="152">
        <f t="shared" si="28"/>
        <v>0</v>
      </c>
      <c r="P110" s="152">
        <f t="shared" si="28"/>
        <v>0</v>
      </c>
      <c r="Q110" s="152">
        <f t="shared" si="28"/>
        <v>0</v>
      </c>
      <c r="R110" s="152">
        <f t="shared" si="28"/>
        <v>0</v>
      </c>
      <c r="S110" s="152">
        <f t="shared" si="28"/>
        <v>0</v>
      </c>
      <c r="T110" s="152">
        <f t="shared" si="28"/>
        <v>0</v>
      </c>
      <c r="U110" s="152">
        <f t="shared" si="28"/>
        <v>0</v>
      </c>
      <c r="V110" s="152">
        <f t="shared" si="28"/>
        <v>0</v>
      </c>
      <c r="W110" s="152">
        <f t="shared" si="28"/>
        <v>0</v>
      </c>
      <c r="X110" s="152">
        <f t="shared" si="28"/>
        <v>0</v>
      </c>
      <c r="Y110" s="152">
        <f t="shared" si="28"/>
        <v>0</v>
      </c>
      <c r="Z110" s="152">
        <f t="shared" si="28"/>
        <v>0</v>
      </c>
      <c r="AA110" s="152">
        <f t="shared" si="28"/>
        <v>0</v>
      </c>
      <c r="AB110" s="152">
        <f t="shared" ref="AB110:AQ125" si="29">+IF(AND(AB$4&gt;=EOMONTH($I110,0),AB$4&lt;=EOMONTH($J110,0)),$L110,0)</f>
        <v>0</v>
      </c>
      <c r="AC110" s="152">
        <f t="shared" si="29"/>
        <v>0</v>
      </c>
      <c r="AD110" s="152">
        <f t="shared" si="29"/>
        <v>0</v>
      </c>
      <c r="AE110" s="152">
        <f t="shared" si="29"/>
        <v>0</v>
      </c>
      <c r="AF110" s="152">
        <f t="shared" si="29"/>
        <v>0</v>
      </c>
      <c r="AG110" s="152">
        <f t="shared" si="29"/>
        <v>0</v>
      </c>
      <c r="AH110" s="152">
        <f t="shared" si="29"/>
        <v>0</v>
      </c>
      <c r="AI110" s="152">
        <f t="shared" si="29"/>
        <v>0</v>
      </c>
      <c r="AJ110" s="152">
        <f t="shared" si="29"/>
        <v>0</v>
      </c>
      <c r="AK110" s="152">
        <f t="shared" si="29"/>
        <v>0</v>
      </c>
      <c r="AL110" s="152">
        <f t="shared" si="29"/>
        <v>0</v>
      </c>
      <c r="AM110" s="152">
        <f t="shared" si="29"/>
        <v>0</v>
      </c>
      <c r="AN110" s="152">
        <f t="shared" si="29"/>
        <v>0</v>
      </c>
      <c r="AO110" s="152">
        <f t="shared" si="29"/>
        <v>0</v>
      </c>
      <c r="AP110" s="152">
        <f t="shared" si="29"/>
        <v>0</v>
      </c>
      <c r="AQ110" s="152">
        <f t="shared" si="29"/>
        <v>0</v>
      </c>
      <c r="AR110" s="152">
        <f t="shared" si="26"/>
        <v>0</v>
      </c>
      <c r="AS110" s="152">
        <f t="shared" si="26"/>
        <v>0</v>
      </c>
      <c r="AT110" s="152">
        <f t="shared" si="26"/>
        <v>0</v>
      </c>
      <c r="AU110" s="152">
        <f t="shared" si="26"/>
        <v>0</v>
      </c>
      <c r="AV110" s="152">
        <f t="shared" si="26"/>
        <v>0</v>
      </c>
    </row>
    <row r="111" spans="1:48" x14ac:dyDescent="0.2">
      <c r="A111" s="165"/>
      <c r="B111" s="151" t="str">
        <f>IFERROR(VLOOKUP($A111,Salaire!$C:$E,2,0),"")</f>
        <v/>
      </c>
      <c r="C111" s="151" t="str">
        <f>IFERROR(VLOOKUP($A111,Salaire!$C:$E,3,0),"")</f>
        <v/>
      </c>
      <c r="D111" s="163"/>
      <c r="E111" s="163"/>
      <c r="F111" s="152" t="str">
        <f t="shared" si="21"/>
        <v/>
      </c>
      <c r="G111" s="152" t="str">
        <f t="shared" si="22"/>
        <v/>
      </c>
      <c r="H111" s="166"/>
      <c r="I111" s="165"/>
      <c r="J111" s="165"/>
      <c r="K111" s="152" t="str">
        <f t="shared" si="23"/>
        <v/>
      </c>
      <c r="L111" s="152" t="str">
        <f t="shared" si="20"/>
        <v/>
      </c>
      <c r="M111" s="152">
        <f t="shared" ref="M111:AB126" si="30">+IF(AND(M$4&gt;=EOMONTH($I111,0),M$4&lt;=EOMONTH($J111,0)),$L111,0)</f>
        <v>0</v>
      </c>
      <c r="N111" s="152">
        <f t="shared" si="30"/>
        <v>0</v>
      </c>
      <c r="O111" s="152">
        <f t="shared" si="30"/>
        <v>0</v>
      </c>
      <c r="P111" s="152">
        <f t="shared" si="30"/>
        <v>0</v>
      </c>
      <c r="Q111" s="152">
        <f t="shared" si="30"/>
        <v>0</v>
      </c>
      <c r="R111" s="152">
        <f t="shared" si="30"/>
        <v>0</v>
      </c>
      <c r="S111" s="152">
        <f t="shared" si="30"/>
        <v>0</v>
      </c>
      <c r="T111" s="152">
        <f t="shared" si="30"/>
        <v>0</v>
      </c>
      <c r="U111" s="152">
        <f t="shared" si="30"/>
        <v>0</v>
      </c>
      <c r="V111" s="152">
        <f t="shared" si="30"/>
        <v>0</v>
      </c>
      <c r="W111" s="152">
        <f t="shared" si="30"/>
        <v>0</v>
      </c>
      <c r="X111" s="152">
        <f t="shared" si="30"/>
        <v>0</v>
      </c>
      <c r="Y111" s="152">
        <f t="shared" si="30"/>
        <v>0</v>
      </c>
      <c r="Z111" s="152">
        <f t="shared" si="30"/>
        <v>0</v>
      </c>
      <c r="AA111" s="152">
        <f t="shared" si="30"/>
        <v>0</v>
      </c>
      <c r="AB111" s="152">
        <f t="shared" si="30"/>
        <v>0</v>
      </c>
      <c r="AC111" s="152">
        <f t="shared" si="29"/>
        <v>0</v>
      </c>
      <c r="AD111" s="152">
        <f t="shared" si="29"/>
        <v>0</v>
      </c>
      <c r="AE111" s="152">
        <f t="shared" si="29"/>
        <v>0</v>
      </c>
      <c r="AF111" s="152">
        <f t="shared" si="29"/>
        <v>0</v>
      </c>
      <c r="AG111" s="152">
        <f t="shared" si="29"/>
        <v>0</v>
      </c>
      <c r="AH111" s="152">
        <f t="shared" si="29"/>
        <v>0</v>
      </c>
      <c r="AI111" s="152">
        <f t="shared" si="29"/>
        <v>0</v>
      </c>
      <c r="AJ111" s="152">
        <f t="shared" si="29"/>
        <v>0</v>
      </c>
      <c r="AK111" s="152">
        <f t="shared" si="29"/>
        <v>0</v>
      </c>
      <c r="AL111" s="152">
        <f t="shared" si="29"/>
        <v>0</v>
      </c>
      <c r="AM111" s="152">
        <f t="shared" si="29"/>
        <v>0</v>
      </c>
      <c r="AN111" s="152">
        <f t="shared" si="29"/>
        <v>0</v>
      </c>
      <c r="AO111" s="152">
        <f t="shared" si="29"/>
        <v>0</v>
      </c>
      <c r="AP111" s="152">
        <f t="shared" si="29"/>
        <v>0</v>
      </c>
      <c r="AQ111" s="152">
        <f t="shared" si="29"/>
        <v>0</v>
      </c>
      <c r="AR111" s="152">
        <f t="shared" si="26"/>
        <v>0</v>
      </c>
      <c r="AS111" s="152">
        <f t="shared" si="26"/>
        <v>0</v>
      </c>
      <c r="AT111" s="152">
        <f t="shared" si="26"/>
        <v>0</v>
      </c>
      <c r="AU111" s="152">
        <f t="shared" si="26"/>
        <v>0</v>
      </c>
      <c r="AV111" s="152">
        <f t="shared" si="26"/>
        <v>0</v>
      </c>
    </row>
    <row r="112" spans="1:48" x14ac:dyDescent="0.2">
      <c r="A112" s="165"/>
      <c r="B112" s="151" t="str">
        <f>IFERROR(VLOOKUP($A112,Salaire!$C:$E,2,0),"")</f>
        <v/>
      </c>
      <c r="C112" s="151" t="str">
        <f>IFERROR(VLOOKUP($A112,Salaire!$C:$E,3,0),"")</f>
        <v/>
      </c>
      <c r="D112" s="163"/>
      <c r="E112" s="163"/>
      <c r="F112" s="152" t="str">
        <f t="shared" si="21"/>
        <v/>
      </c>
      <c r="G112" s="152" t="str">
        <f t="shared" si="22"/>
        <v/>
      </c>
      <c r="H112" s="166"/>
      <c r="I112" s="165"/>
      <c r="J112" s="165"/>
      <c r="K112" s="152" t="str">
        <f t="shared" si="23"/>
        <v/>
      </c>
      <c r="L112" s="152" t="str">
        <f t="shared" si="20"/>
        <v/>
      </c>
      <c r="M112" s="152">
        <f t="shared" si="30"/>
        <v>0</v>
      </c>
      <c r="N112" s="152">
        <f t="shared" si="30"/>
        <v>0</v>
      </c>
      <c r="O112" s="152">
        <f t="shared" si="30"/>
        <v>0</v>
      </c>
      <c r="P112" s="152">
        <f t="shared" si="30"/>
        <v>0</v>
      </c>
      <c r="Q112" s="152">
        <f t="shared" si="30"/>
        <v>0</v>
      </c>
      <c r="R112" s="152">
        <f t="shared" si="30"/>
        <v>0</v>
      </c>
      <c r="S112" s="152">
        <f t="shared" si="30"/>
        <v>0</v>
      </c>
      <c r="T112" s="152">
        <f t="shared" si="30"/>
        <v>0</v>
      </c>
      <c r="U112" s="152">
        <f t="shared" si="30"/>
        <v>0</v>
      </c>
      <c r="V112" s="152">
        <f t="shared" si="30"/>
        <v>0</v>
      </c>
      <c r="W112" s="152">
        <f t="shared" si="30"/>
        <v>0</v>
      </c>
      <c r="X112" s="152">
        <f t="shared" si="30"/>
        <v>0</v>
      </c>
      <c r="Y112" s="152">
        <f t="shared" si="30"/>
        <v>0</v>
      </c>
      <c r="Z112" s="152">
        <f t="shared" si="30"/>
        <v>0</v>
      </c>
      <c r="AA112" s="152">
        <f t="shared" si="30"/>
        <v>0</v>
      </c>
      <c r="AB112" s="152">
        <f t="shared" si="30"/>
        <v>0</v>
      </c>
      <c r="AC112" s="152">
        <f t="shared" si="29"/>
        <v>0</v>
      </c>
      <c r="AD112" s="152">
        <f t="shared" si="29"/>
        <v>0</v>
      </c>
      <c r="AE112" s="152">
        <f t="shared" si="29"/>
        <v>0</v>
      </c>
      <c r="AF112" s="152">
        <f t="shared" si="29"/>
        <v>0</v>
      </c>
      <c r="AG112" s="152">
        <f t="shared" si="29"/>
        <v>0</v>
      </c>
      <c r="AH112" s="152">
        <f t="shared" si="29"/>
        <v>0</v>
      </c>
      <c r="AI112" s="152">
        <f t="shared" si="29"/>
        <v>0</v>
      </c>
      <c r="AJ112" s="152">
        <f t="shared" si="29"/>
        <v>0</v>
      </c>
      <c r="AK112" s="152">
        <f t="shared" si="29"/>
        <v>0</v>
      </c>
      <c r="AL112" s="152">
        <f t="shared" si="29"/>
        <v>0</v>
      </c>
      <c r="AM112" s="152">
        <f t="shared" si="29"/>
        <v>0</v>
      </c>
      <c r="AN112" s="152">
        <f t="shared" si="29"/>
        <v>0</v>
      </c>
      <c r="AO112" s="152">
        <f t="shared" si="29"/>
        <v>0</v>
      </c>
      <c r="AP112" s="152">
        <f t="shared" si="29"/>
        <v>0</v>
      </c>
      <c r="AQ112" s="152">
        <f t="shared" si="29"/>
        <v>0</v>
      </c>
      <c r="AR112" s="152">
        <f t="shared" si="26"/>
        <v>0</v>
      </c>
      <c r="AS112" s="152">
        <f t="shared" si="26"/>
        <v>0</v>
      </c>
      <c r="AT112" s="152">
        <f t="shared" si="26"/>
        <v>0</v>
      </c>
      <c r="AU112" s="152">
        <f t="shared" si="26"/>
        <v>0</v>
      </c>
      <c r="AV112" s="152">
        <f t="shared" si="26"/>
        <v>0</v>
      </c>
    </row>
    <row r="113" spans="1:48" x14ac:dyDescent="0.2">
      <c r="A113" s="165"/>
      <c r="B113" s="151" t="str">
        <f>IFERROR(VLOOKUP($A113,Salaire!$C:$E,2,0),"")</f>
        <v/>
      </c>
      <c r="C113" s="151" t="str">
        <f>IFERROR(VLOOKUP($A113,Salaire!$C:$E,3,0),"")</f>
        <v/>
      </c>
      <c r="D113" s="163"/>
      <c r="E113" s="163"/>
      <c r="F113" s="152" t="str">
        <f t="shared" si="21"/>
        <v/>
      </c>
      <c r="G113" s="152" t="str">
        <f t="shared" si="22"/>
        <v/>
      </c>
      <c r="H113" s="166"/>
      <c r="I113" s="165"/>
      <c r="J113" s="165"/>
      <c r="K113" s="152" t="str">
        <f t="shared" si="23"/>
        <v/>
      </c>
      <c r="L113" s="152" t="str">
        <f t="shared" si="20"/>
        <v/>
      </c>
      <c r="M113" s="152">
        <f t="shared" si="30"/>
        <v>0</v>
      </c>
      <c r="N113" s="152">
        <f t="shared" si="30"/>
        <v>0</v>
      </c>
      <c r="O113" s="152">
        <f t="shared" si="30"/>
        <v>0</v>
      </c>
      <c r="P113" s="152">
        <f t="shared" si="30"/>
        <v>0</v>
      </c>
      <c r="Q113" s="152">
        <f t="shared" si="30"/>
        <v>0</v>
      </c>
      <c r="R113" s="152">
        <f t="shared" si="30"/>
        <v>0</v>
      </c>
      <c r="S113" s="152">
        <f t="shared" si="30"/>
        <v>0</v>
      </c>
      <c r="T113" s="152">
        <f t="shared" si="30"/>
        <v>0</v>
      </c>
      <c r="U113" s="152">
        <f t="shared" si="30"/>
        <v>0</v>
      </c>
      <c r="V113" s="152">
        <f t="shared" si="30"/>
        <v>0</v>
      </c>
      <c r="W113" s="152">
        <f t="shared" si="30"/>
        <v>0</v>
      </c>
      <c r="X113" s="152">
        <f t="shared" si="30"/>
        <v>0</v>
      </c>
      <c r="Y113" s="152">
        <f t="shared" si="30"/>
        <v>0</v>
      </c>
      <c r="Z113" s="152">
        <f t="shared" si="30"/>
        <v>0</v>
      </c>
      <c r="AA113" s="152">
        <f t="shared" si="30"/>
        <v>0</v>
      </c>
      <c r="AB113" s="152">
        <f t="shared" si="30"/>
        <v>0</v>
      </c>
      <c r="AC113" s="152">
        <f t="shared" si="29"/>
        <v>0</v>
      </c>
      <c r="AD113" s="152">
        <f t="shared" si="29"/>
        <v>0</v>
      </c>
      <c r="AE113" s="152">
        <f t="shared" si="29"/>
        <v>0</v>
      </c>
      <c r="AF113" s="152">
        <f t="shared" si="29"/>
        <v>0</v>
      </c>
      <c r="AG113" s="152">
        <f t="shared" si="29"/>
        <v>0</v>
      </c>
      <c r="AH113" s="152">
        <f t="shared" si="29"/>
        <v>0</v>
      </c>
      <c r="AI113" s="152">
        <f t="shared" si="29"/>
        <v>0</v>
      </c>
      <c r="AJ113" s="152">
        <f t="shared" si="29"/>
        <v>0</v>
      </c>
      <c r="AK113" s="152">
        <f t="shared" si="29"/>
        <v>0</v>
      </c>
      <c r="AL113" s="152">
        <f t="shared" si="29"/>
        <v>0</v>
      </c>
      <c r="AM113" s="152">
        <f t="shared" si="29"/>
        <v>0</v>
      </c>
      <c r="AN113" s="152">
        <f t="shared" si="29"/>
        <v>0</v>
      </c>
      <c r="AO113" s="152">
        <f t="shared" si="29"/>
        <v>0</v>
      </c>
      <c r="AP113" s="152">
        <f t="shared" si="29"/>
        <v>0</v>
      </c>
      <c r="AQ113" s="152">
        <f t="shared" si="29"/>
        <v>0</v>
      </c>
      <c r="AR113" s="152">
        <f t="shared" si="26"/>
        <v>0</v>
      </c>
      <c r="AS113" s="152">
        <f t="shared" si="26"/>
        <v>0</v>
      </c>
      <c r="AT113" s="152">
        <f t="shared" si="26"/>
        <v>0</v>
      </c>
      <c r="AU113" s="152">
        <f t="shared" si="26"/>
        <v>0</v>
      </c>
      <c r="AV113" s="152">
        <f t="shared" si="26"/>
        <v>0</v>
      </c>
    </row>
    <row r="114" spans="1:48" x14ac:dyDescent="0.2">
      <c r="A114" s="165"/>
      <c r="B114" s="151" t="str">
        <f>IFERROR(VLOOKUP($A114,Salaire!$C:$E,2,0),"")</f>
        <v/>
      </c>
      <c r="C114" s="151" t="str">
        <f>IFERROR(VLOOKUP($A114,Salaire!$C:$E,3,0),"")</f>
        <v/>
      </c>
      <c r="D114" s="163"/>
      <c r="E114" s="163"/>
      <c r="F114" s="152" t="str">
        <f t="shared" si="21"/>
        <v/>
      </c>
      <c r="G114" s="152" t="str">
        <f t="shared" si="22"/>
        <v/>
      </c>
      <c r="H114" s="166"/>
      <c r="I114" s="165"/>
      <c r="J114" s="165"/>
      <c r="K114" s="152" t="str">
        <f t="shared" si="23"/>
        <v/>
      </c>
      <c r="L114" s="152" t="str">
        <f t="shared" si="20"/>
        <v/>
      </c>
      <c r="M114" s="152">
        <f t="shared" si="30"/>
        <v>0</v>
      </c>
      <c r="N114" s="152">
        <f t="shared" si="30"/>
        <v>0</v>
      </c>
      <c r="O114" s="152">
        <f t="shared" si="30"/>
        <v>0</v>
      </c>
      <c r="P114" s="152">
        <f t="shared" si="30"/>
        <v>0</v>
      </c>
      <c r="Q114" s="152">
        <f t="shared" si="30"/>
        <v>0</v>
      </c>
      <c r="R114" s="152">
        <f t="shared" si="30"/>
        <v>0</v>
      </c>
      <c r="S114" s="152">
        <f t="shared" si="30"/>
        <v>0</v>
      </c>
      <c r="T114" s="152">
        <f t="shared" si="30"/>
        <v>0</v>
      </c>
      <c r="U114" s="152">
        <f t="shared" si="30"/>
        <v>0</v>
      </c>
      <c r="V114" s="152">
        <f t="shared" si="30"/>
        <v>0</v>
      </c>
      <c r="W114" s="152">
        <f t="shared" si="30"/>
        <v>0</v>
      </c>
      <c r="X114" s="152">
        <f t="shared" si="30"/>
        <v>0</v>
      </c>
      <c r="Y114" s="152">
        <f t="shared" si="30"/>
        <v>0</v>
      </c>
      <c r="Z114" s="152">
        <f t="shared" si="30"/>
        <v>0</v>
      </c>
      <c r="AA114" s="152">
        <f t="shared" si="30"/>
        <v>0</v>
      </c>
      <c r="AB114" s="152">
        <f t="shared" si="30"/>
        <v>0</v>
      </c>
      <c r="AC114" s="152">
        <f t="shared" si="29"/>
        <v>0</v>
      </c>
      <c r="AD114" s="152">
        <f t="shared" si="29"/>
        <v>0</v>
      </c>
      <c r="AE114" s="152">
        <f t="shared" si="29"/>
        <v>0</v>
      </c>
      <c r="AF114" s="152">
        <f t="shared" si="29"/>
        <v>0</v>
      </c>
      <c r="AG114" s="152">
        <f t="shared" si="29"/>
        <v>0</v>
      </c>
      <c r="AH114" s="152">
        <f t="shared" si="29"/>
        <v>0</v>
      </c>
      <c r="AI114" s="152">
        <f t="shared" si="29"/>
        <v>0</v>
      </c>
      <c r="AJ114" s="152">
        <f t="shared" si="29"/>
        <v>0</v>
      </c>
      <c r="AK114" s="152">
        <f t="shared" si="29"/>
        <v>0</v>
      </c>
      <c r="AL114" s="152">
        <f t="shared" si="29"/>
        <v>0</v>
      </c>
      <c r="AM114" s="152">
        <f t="shared" si="29"/>
        <v>0</v>
      </c>
      <c r="AN114" s="152">
        <f t="shared" si="29"/>
        <v>0</v>
      </c>
      <c r="AO114" s="152">
        <f t="shared" si="29"/>
        <v>0</v>
      </c>
      <c r="AP114" s="152">
        <f t="shared" si="29"/>
        <v>0</v>
      </c>
      <c r="AQ114" s="152">
        <f t="shared" si="29"/>
        <v>0</v>
      </c>
      <c r="AR114" s="152">
        <f t="shared" si="26"/>
        <v>0</v>
      </c>
      <c r="AS114" s="152">
        <f t="shared" si="26"/>
        <v>0</v>
      </c>
      <c r="AT114" s="152">
        <f t="shared" si="26"/>
        <v>0</v>
      </c>
      <c r="AU114" s="152">
        <f t="shared" si="26"/>
        <v>0</v>
      </c>
      <c r="AV114" s="152">
        <f t="shared" si="26"/>
        <v>0</v>
      </c>
    </row>
    <row r="115" spans="1:48" x14ac:dyDescent="0.2">
      <c r="A115" s="165"/>
      <c r="B115" s="151" t="str">
        <f>IFERROR(VLOOKUP($A115,Salaire!$C:$E,2,0),"")</f>
        <v/>
      </c>
      <c r="C115" s="151" t="str">
        <f>IFERROR(VLOOKUP($A115,Salaire!$C:$E,3,0),"")</f>
        <v/>
      </c>
      <c r="D115" s="163"/>
      <c r="E115" s="163"/>
      <c r="F115" s="152" t="str">
        <f t="shared" si="21"/>
        <v/>
      </c>
      <c r="G115" s="152" t="str">
        <f t="shared" si="22"/>
        <v/>
      </c>
      <c r="H115" s="166"/>
      <c r="I115" s="165"/>
      <c r="J115" s="165"/>
      <c r="K115" s="152" t="str">
        <f t="shared" si="23"/>
        <v/>
      </c>
      <c r="L115" s="152" t="str">
        <f t="shared" si="20"/>
        <v/>
      </c>
      <c r="M115" s="152">
        <f t="shared" si="30"/>
        <v>0</v>
      </c>
      <c r="N115" s="152">
        <f t="shared" si="30"/>
        <v>0</v>
      </c>
      <c r="O115" s="152">
        <f t="shared" si="30"/>
        <v>0</v>
      </c>
      <c r="P115" s="152">
        <f t="shared" si="30"/>
        <v>0</v>
      </c>
      <c r="Q115" s="152">
        <f t="shared" si="30"/>
        <v>0</v>
      </c>
      <c r="R115" s="152">
        <f t="shared" si="30"/>
        <v>0</v>
      </c>
      <c r="S115" s="152">
        <f t="shared" si="30"/>
        <v>0</v>
      </c>
      <c r="T115" s="152">
        <f t="shared" si="30"/>
        <v>0</v>
      </c>
      <c r="U115" s="152">
        <f t="shared" si="30"/>
        <v>0</v>
      </c>
      <c r="V115" s="152">
        <f t="shared" si="30"/>
        <v>0</v>
      </c>
      <c r="W115" s="152">
        <f t="shared" si="30"/>
        <v>0</v>
      </c>
      <c r="X115" s="152">
        <f t="shared" si="30"/>
        <v>0</v>
      </c>
      <c r="Y115" s="152">
        <f t="shared" si="30"/>
        <v>0</v>
      </c>
      <c r="Z115" s="152">
        <f t="shared" si="30"/>
        <v>0</v>
      </c>
      <c r="AA115" s="152">
        <f t="shared" si="30"/>
        <v>0</v>
      </c>
      <c r="AB115" s="152">
        <f t="shared" si="30"/>
        <v>0</v>
      </c>
      <c r="AC115" s="152">
        <f t="shared" si="29"/>
        <v>0</v>
      </c>
      <c r="AD115" s="152">
        <f t="shared" si="29"/>
        <v>0</v>
      </c>
      <c r="AE115" s="152">
        <f t="shared" si="29"/>
        <v>0</v>
      </c>
      <c r="AF115" s="152">
        <f t="shared" si="29"/>
        <v>0</v>
      </c>
      <c r="AG115" s="152">
        <f t="shared" si="29"/>
        <v>0</v>
      </c>
      <c r="AH115" s="152">
        <f t="shared" si="29"/>
        <v>0</v>
      </c>
      <c r="AI115" s="152">
        <f t="shared" si="29"/>
        <v>0</v>
      </c>
      <c r="AJ115" s="152">
        <f t="shared" si="29"/>
        <v>0</v>
      </c>
      <c r="AK115" s="152">
        <f t="shared" si="29"/>
        <v>0</v>
      </c>
      <c r="AL115" s="152">
        <f t="shared" si="29"/>
        <v>0</v>
      </c>
      <c r="AM115" s="152">
        <f t="shared" si="29"/>
        <v>0</v>
      </c>
      <c r="AN115" s="152">
        <f t="shared" si="29"/>
        <v>0</v>
      </c>
      <c r="AO115" s="152">
        <f t="shared" si="29"/>
        <v>0</v>
      </c>
      <c r="AP115" s="152">
        <f t="shared" si="29"/>
        <v>0</v>
      </c>
      <c r="AQ115" s="152">
        <f t="shared" si="29"/>
        <v>0</v>
      </c>
      <c r="AR115" s="152">
        <f t="shared" si="26"/>
        <v>0</v>
      </c>
      <c r="AS115" s="152">
        <f t="shared" si="26"/>
        <v>0</v>
      </c>
      <c r="AT115" s="152">
        <f t="shared" si="26"/>
        <v>0</v>
      </c>
      <c r="AU115" s="152">
        <f t="shared" si="26"/>
        <v>0</v>
      </c>
      <c r="AV115" s="152">
        <f t="shared" si="26"/>
        <v>0</v>
      </c>
    </row>
    <row r="116" spans="1:48" x14ac:dyDescent="0.2">
      <c r="A116" s="165"/>
      <c r="B116" s="151" t="str">
        <f>IFERROR(VLOOKUP($A116,Salaire!$C:$E,2,0),"")</f>
        <v/>
      </c>
      <c r="C116" s="151" t="str">
        <f>IFERROR(VLOOKUP($A116,Salaire!$C:$E,3,0),"")</f>
        <v/>
      </c>
      <c r="D116" s="163"/>
      <c r="E116" s="163"/>
      <c r="F116" s="152" t="str">
        <f t="shared" si="21"/>
        <v/>
      </c>
      <c r="G116" s="152" t="str">
        <f t="shared" si="22"/>
        <v/>
      </c>
      <c r="H116" s="166"/>
      <c r="I116" s="165"/>
      <c r="J116" s="165"/>
      <c r="K116" s="152" t="str">
        <f t="shared" si="23"/>
        <v/>
      </c>
      <c r="L116" s="152" t="str">
        <f t="shared" si="20"/>
        <v/>
      </c>
      <c r="M116" s="152">
        <f t="shared" si="30"/>
        <v>0</v>
      </c>
      <c r="N116" s="152">
        <f t="shared" si="30"/>
        <v>0</v>
      </c>
      <c r="O116" s="152">
        <f t="shared" si="30"/>
        <v>0</v>
      </c>
      <c r="P116" s="152">
        <f t="shared" si="30"/>
        <v>0</v>
      </c>
      <c r="Q116" s="152">
        <f t="shared" si="30"/>
        <v>0</v>
      </c>
      <c r="R116" s="152">
        <f t="shared" si="30"/>
        <v>0</v>
      </c>
      <c r="S116" s="152">
        <f t="shared" si="30"/>
        <v>0</v>
      </c>
      <c r="T116" s="152">
        <f t="shared" si="30"/>
        <v>0</v>
      </c>
      <c r="U116" s="152">
        <f t="shared" si="30"/>
        <v>0</v>
      </c>
      <c r="V116" s="152">
        <f t="shared" si="30"/>
        <v>0</v>
      </c>
      <c r="W116" s="152">
        <f t="shared" si="30"/>
        <v>0</v>
      </c>
      <c r="X116" s="152">
        <f t="shared" si="30"/>
        <v>0</v>
      </c>
      <c r="Y116" s="152">
        <f t="shared" si="30"/>
        <v>0</v>
      </c>
      <c r="Z116" s="152">
        <f t="shared" si="30"/>
        <v>0</v>
      </c>
      <c r="AA116" s="152">
        <f t="shared" si="30"/>
        <v>0</v>
      </c>
      <c r="AB116" s="152">
        <f t="shared" si="30"/>
        <v>0</v>
      </c>
      <c r="AC116" s="152">
        <f t="shared" si="29"/>
        <v>0</v>
      </c>
      <c r="AD116" s="152">
        <f t="shared" si="29"/>
        <v>0</v>
      </c>
      <c r="AE116" s="152">
        <f t="shared" si="29"/>
        <v>0</v>
      </c>
      <c r="AF116" s="152">
        <f t="shared" si="29"/>
        <v>0</v>
      </c>
      <c r="AG116" s="152">
        <f t="shared" si="29"/>
        <v>0</v>
      </c>
      <c r="AH116" s="152">
        <f t="shared" si="29"/>
        <v>0</v>
      </c>
      <c r="AI116" s="152">
        <f t="shared" si="29"/>
        <v>0</v>
      </c>
      <c r="AJ116" s="152">
        <f t="shared" si="29"/>
        <v>0</v>
      </c>
      <c r="AK116" s="152">
        <f t="shared" si="29"/>
        <v>0</v>
      </c>
      <c r="AL116" s="152">
        <f t="shared" si="29"/>
        <v>0</v>
      </c>
      <c r="AM116" s="152">
        <f t="shared" si="29"/>
        <v>0</v>
      </c>
      <c r="AN116" s="152">
        <f t="shared" si="29"/>
        <v>0</v>
      </c>
      <c r="AO116" s="152">
        <f t="shared" si="29"/>
        <v>0</v>
      </c>
      <c r="AP116" s="152">
        <f t="shared" si="29"/>
        <v>0</v>
      </c>
      <c r="AQ116" s="152">
        <f t="shared" si="29"/>
        <v>0</v>
      </c>
      <c r="AR116" s="152">
        <f t="shared" si="26"/>
        <v>0</v>
      </c>
      <c r="AS116" s="152">
        <f t="shared" si="26"/>
        <v>0</v>
      </c>
      <c r="AT116" s="152">
        <f t="shared" si="26"/>
        <v>0</v>
      </c>
      <c r="AU116" s="152">
        <f t="shared" si="26"/>
        <v>0</v>
      </c>
      <c r="AV116" s="152">
        <f t="shared" si="26"/>
        <v>0</v>
      </c>
    </row>
    <row r="117" spans="1:48" x14ac:dyDescent="0.2">
      <c r="A117" s="165"/>
      <c r="B117" s="151" t="str">
        <f>IFERROR(VLOOKUP($A117,Salaire!$C:$E,2,0),"")</f>
        <v/>
      </c>
      <c r="C117" s="151" t="str">
        <f>IFERROR(VLOOKUP($A117,Salaire!$C:$E,3,0),"")</f>
        <v/>
      </c>
      <c r="D117" s="163"/>
      <c r="E117" s="163"/>
      <c r="F117" s="152" t="str">
        <f t="shared" si="21"/>
        <v/>
      </c>
      <c r="G117" s="152" t="str">
        <f t="shared" si="22"/>
        <v/>
      </c>
      <c r="H117" s="166"/>
      <c r="I117" s="165"/>
      <c r="J117" s="165"/>
      <c r="K117" s="152" t="str">
        <f t="shared" si="23"/>
        <v/>
      </c>
      <c r="L117" s="152" t="str">
        <f t="shared" si="20"/>
        <v/>
      </c>
      <c r="M117" s="152">
        <f t="shared" si="30"/>
        <v>0</v>
      </c>
      <c r="N117" s="152">
        <f t="shared" si="30"/>
        <v>0</v>
      </c>
      <c r="O117" s="152">
        <f t="shared" si="30"/>
        <v>0</v>
      </c>
      <c r="P117" s="152">
        <f t="shared" si="30"/>
        <v>0</v>
      </c>
      <c r="Q117" s="152">
        <f t="shared" si="30"/>
        <v>0</v>
      </c>
      <c r="R117" s="152">
        <f t="shared" si="30"/>
        <v>0</v>
      </c>
      <c r="S117" s="152">
        <f t="shared" si="30"/>
        <v>0</v>
      </c>
      <c r="T117" s="152">
        <f t="shared" si="30"/>
        <v>0</v>
      </c>
      <c r="U117" s="152">
        <f t="shared" si="30"/>
        <v>0</v>
      </c>
      <c r="V117" s="152">
        <f t="shared" si="30"/>
        <v>0</v>
      </c>
      <c r="W117" s="152">
        <f t="shared" si="30"/>
        <v>0</v>
      </c>
      <c r="X117" s="152">
        <f t="shared" si="30"/>
        <v>0</v>
      </c>
      <c r="Y117" s="152">
        <f t="shared" si="30"/>
        <v>0</v>
      </c>
      <c r="Z117" s="152">
        <f t="shared" si="30"/>
        <v>0</v>
      </c>
      <c r="AA117" s="152">
        <f t="shared" si="30"/>
        <v>0</v>
      </c>
      <c r="AB117" s="152">
        <f t="shared" si="30"/>
        <v>0</v>
      </c>
      <c r="AC117" s="152">
        <f t="shared" si="29"/>
        <v>0</v>
      </c>
      <c r="AD117" s="152">
        <f t="shared" si="29"/>
        <v>0</v>
      </c>
      <c r="AE117" s="152">
        <f t="shared" si="29"/>
        <v>0</v>
      </c>
      <c r="AF117" s="152">
        <f t="shared" si="29"/>
        <v>0</v>
      </c>
      <c r="AG117" s="152">
        <f t="shared" si="29"/>
        <v>0</v>
      </c>
      <c r="AH117" s="152">
        <f t="shared" si="29"/>
        <v>0</v>
      </c>
      <c r="AI117" s="152">
        <f t="shared" si="29"/>
        <v>0</v>
      </c>
      <c r="AJ117" s="152">
        <f t="shared" si="29"/>
        <v>0</v>
      </c>
      <c r="AK117" s="152">
        <f t="shared" si="29"/>
        <v>0</v>
      </c>
      <c r="AL117" s="152">
        <f t="shared" si="29"/>
        <v>0</v>
      </c>
      <c r="AM117" s="152">
        <f t="shared" si="29"/>
        <v>0</v>
      </c>
      <c r="AN117" s="152">
        <f t="shared" si="29"/>
        <v>0</v>
      </c>
      <c r="AO117" s="152">
        <f t="shared" si="29"/>
        <v>0</v>
      </c>
      <c r="AP117" s="152">
        <f t="shared" si="29"/>
        <v>0</v>
      </c>
      <c r="AQ117" s="152">
        <f t="shared" si="29"/>
        <v>0</v>
      </c>
      <c r="AR117" s="152">
        <f t="shared" si="26"/>
        <v>0</v>
      </c>
      <c r="AS117" s="152">
        <f t="shared" si="26"/>
        <v>0</v>
      </c>
      <c r="AT117" s="152">
        <f t="shared" si="26"/>
        <v>0</v>
      </c>
      <c r="AU117" s="152">
        <f t="shared" si="26"/>
        <v>0</v>
      </c>
      <c r="AV117" s="152">
        <f t="shared" si="26"/>
        <v>0</v>
      </c>
    </row>
    <row r="118" spans="1:48" x14ac:dyDescent="0.2">
      <c r="A118" s="165"/>
      <c r="B118" s="151" t="str">
        <f>IFERROR(VLOOKUP($A118,Salaire!$C:$E,2,0),"")</f>
        <v/>
      </c>
      <c r="C118" s="151" t="str">
        <f>IFERROR(VLOOKUP($A118,Salaire!$C:$E,3,0),"")</f>
        <v/>
      </c>
      <c r="D118" s="163"/>
      <c r="E118" s="163"/>
      <c r="F118" s="152" t="str">
        <f t="shared" si="21"/>
        <v/>
      </c>
      <c r="G118" s="152" t="str">
        <f t="shared" si="22"/>
        <v/>
      </c>
      <c r="H118" s="166"/>
      <c r="I118" s="165"/>
      <c r="J118" s="165"/>
      <c r="K118" s="152" t="str">
        <f t="shared" si="23"/>
        <v/>
      </c>
      <c r="L118" s="152" t="str">
        <f t="shared" si="20"/>
        <v/>
      </c>
      <c r="M118" s="152">
        <f t="shared" si="30"/>
        <v>0</v>
      </c>
      <c r="N118" s="152">
        <f t="shared" si="30"/>
        <v>0</v>
      </c>
      <c r="O118" s="152">
        <f t="shared" si="30"/>
        <v>0</v>
      </c>
      <c r="P118" s="152">
        <f t="shared" si="30"/>
        <v>0</v>
      </c>
      <c r="Q118" s="152">
        <f t="shared" si="30"/>
        <v>0</v>
      </c>
      <c r="R118" s="152">
        <f t="shared" si="30"/>
        <v>0</v>
      </c>
      <c r="S118" s="152">
        <f t="shared" si="30"/>
        <v>0</v>
      </c>
      <c r="T118" s="152">
        <f t="shared" si="30"/>
        <v>0</v>
      </c>
      <c r="U118" s="152">
        <f t="shared" si="30"/>
        <v>0</v>
      </c>
      <c r="V118" s="152">
        <f t="shared" si="30"/>
        <v>0</v>
      </c>
      <c r="W118" s="152">
        <f t="shared" si="30"/>
        <v>0</v>
      </c>
      <c r="X118" s="152">
        <f t="shared" si="30"/>
        <v>0</v>
      </c>
      <c r="Y118" s="152">
        <f t="shared" si="30"/>
        <v>0</v>
      </c>
      <c r="Z118" s="152">
        <f t="shared" si="30"/>
        <v>0</v>
      </c>
      <c r="AA118" s="152">
        <f t="shared" si="30"/>
        <v>0</v>
      </c>
      <c r="AB118" s="152">
        <f t="shared" si="30"/>
        <v>0</v>
      </c>
      <c r="AC118" s="152">
        <f t="shared" si="29"/>
        <v>0</v>
      </c>
      <c r="AD118" s="152">
        <f t="shared" si="29"/>
        <v>0</v>
      </c>
      <c r="AE118" s="152">
        <f t="shared" si="29"/>
        <v>0</v>
      </c>
      <c r="AF118" s="152">
        <f t="shared" si="29"/>
        <v>0</v>
      </c>
      <c r="AG118" s="152">
        <f t="shared" si="29"/>
        <v>0</v>
      </c>
      <c r="AH118" s="152">
        <f t="shared" si="29"/>
        <v>0</v>
      </c>
      <c r="AI118" s="152">
        <f t="shared" si="29"/>
        <v>0</v>
      </c>
      <c r="AJ118" s="152">
        <f t="shared" si="29"/>
        <v>0</v>
      </c>
      <c r="AK118" s="152">
        <f t="shared" si="29"/>
        <v>0</v>
      </c>
      <c r="AL118" s="152">
        <f t="shared" si="29"/>
        <v>0</v>
      </c>
      <c r="AM118" s="152">
        <f t="shared" si="29"/>
        <v>0</v>
      </c>
      <c r="AN118" s="152">
        <f t="shared" si="29"/>
        <v>0</v>
      </c>
      <c r="AO118" s="152">
        <f t="shared" si="29"/>
        <v>0</v>
      </c>
      <c r="AP118" s="152">
        <f t="shared" si="29"/>
        <v>0</v>
      </c>
      <c r="AQ118" s="152">
        <f t="shared" si="29"/>
        <v>0</v>
      </c>
      <c r="AR118" s="152">
        <f t="shared" si="26"/>
        <v>0</v>
      </c>
      <c r="AS118" s="152">
        <f t="shared" si="26"/>
        <v>0</v>
      </c>
      <c r="AT118" s="152">
        <f t="shared" si="26"/>
        <v>0</v>
      </c>
      <c r="AU118" s="152">
        <f t="shared" si="26"/>
        <v>0</v>
      </c>
      <c r="AV118" s="152">
        <f t="shared" si="26"/>
        <v>0</v>
      </c>
    </row>
    <row r="119" spans="1:48" x14ac:dyDescent="0.2">
      <c r="A119" s="165"/>
      <c r="B119" s="151" t="str">
        <f>IFERROR(VLOOKUP($A119,Salaire!$C:$E,2,0),"")</f>
        <v/>
      </c>
      <c r="C119" s="151" t="str">
        <f>IFERROR(VLOOKUP($A119,Salaire!$C:$E,3,0),"")</f>
        <v/>
      </c>
      <c r="D119" s="163"/>
      <c r="E119" s="163"/>
      <c r="F119" s="152" t="str">
        <f t="shared" si="21"/>
        <v/>
      </c>
      <c r="G119" s="152" t="str">
        <f t="shared" si="22"/>
        <v/>
      </c>
      <c r="H119" s="166"/>
      <c r="I119" s="165"/>
      <c r="J119" s="165"/>
      <c r="K119" s="152" t="str">
        <f t="shared" si="23"/>
        <v/>
      </c>
      <c r="L119" s="152" t="str">
        <f t="shared" si="20"/>
        <v/>
      </c>
      <c r="M119" s="152">
        <f t="shared" si="30"/>
        <v>0</v>
      </c>
      <c r="N119" s="152">
        <f t="shared" si="30"/>
        <v>0</v>
      </c>
      <c r="O119" s="152">
        <f t="shared" si="30"/>
        <v>0</v>
      </c>
      <c r="P119" s="152">
        <f t="shared" si="30"/>
        <v>0</v>
      </c>
      <c r="Q119" s="152">
        <f t="shared" si="30"/>
        <v>0</v>
      </c>
      <c r="R119" s="152">
        <f t="shared" si="30"/>
        <v>0</v>
      </c>
      <c r="S119" s="152">
        <f t="shared" si="30"/>
        <v>0</v>
      </c>
      <c r="T119" s="152">
        <f t="shared" si="30"/>
        <v>0</v>
      </c>
      <c r="U119" s="152">
        <f t="shared" si="30"/>
        <v>0</v>
      </c>
      <c r="V119" s="152">
        <f t="shared" si="30"/>
        <v>0</v>
      </c>
      <c r="W119" s="152">
        <f t="shared" si="30"/>
        <v>0</v>
      </c>
      <c r="X119" s="152">
        <f t="shared" si="30"/>
        <v>0</v>
      </c>
      <c r="Y119" s="152">
        <f t="shared" si="30"/>
        <v>0</v>
      </c>
      <c r="Z119" s="152">
        <f t="shared" si="30"/>
        <v>0</v>
      </c>
      <c r="AA119" s="152">
        <f t="shared" si="30"/>
        <v>0</v>
      </c>
      <c r="AB119" s="152">
        <f t="shared" si="30"/>
        <v>0</v>
      </c>
      <c r="AC119" s="152">
        <f t="shared" si="29"/>
        <v>0</v>
      </c>
      <c r="AD119" s="152">
        <f t="shared" si="29"/>
        <v>0</v>
      </c>
      <c r="AE119" s="152">
        <f t="shared" si="29"/>
        <v>0</v>
      </c>
      <c r="AF119" s="152">
        <f t="shared" si="29"/>
        <v>0</v>
      </c>
      <c r="AG119" s="152">
        <f t="shared" si="29"/>
        <v>0</v>
      </c>
      <c r="AH119" s="152">
        <f t="shared" si="29"/>
        <v>0</v>
      </c>
      <c r="AI119" s="152">
        <f t="shared" si="29"/>
        <v>0</v>
      </c>
      <c r="AJ119" s="152">
        <f t="shared" si="29"/>
        <v>0</v>
      </c>
      <c r="AK119" s="152">
        <f t="shared" si="29"/>
        <v>0</v>
      </c>
      <c r="AL119" s="152">
        <f t="shared" si="29"/>
        <v>0</v>
      </c>
      <c r="AM119" s="152">
        <f t="shared" si="29"/>
        <v>0</v>
      </c>
      <c r="AN119" s="152">
        <f t="shared" si="29"/>
        <v>0</v>
      </c>
      <c r="AO119" s="152">
        <f t="shared" si="29"/>
        <v>0</v>
      </c>
      <c r="AP119" s="152">
        <f t="shared" si="29"/>
        <v>0</v>
      </c>
      <c r="AQ119" s="152">
        <f t="shared" si="29"/>
        <v>0</v>
      </c>
      <c r="AR119" s="152">
        <f t="shared" si="26"/>
        <v>0</v>
      </c>
      <c r="AS119" s="152">
        <f t="shared" si="26"/>
        <v>0</v>
      </c>
      <c r="AT119" s="152">
        <f t="shared" si="26"/>
        <v>0</v>
      </c>
      <c r="AU119" s="152">
        <f t="shared" si="26"/>
        <v>0</v>
      </c>
      <c r="AV119" s="152">
        <f t="shared" si="26"/>
        <v>0</v>
      </c>
    </row>
    <row r="120" spans="1:48" x14ac:dyDescent="0.2">
      <c r="A120" s="165"/>
      <c r="B120" s="151" t="str">
        <f>IFERROR(VLOOKUP($A120,Salaire!$C:$E,2,0),"")</f>
        <v/>
      </c>
      <c r="C120" s="151" t="str">
        <f>IFERROR(VLOOKUP($A120,Salaire!$C:$E,3,0),"")</f>
        <v/>
      </c>
      <c r="D120" s="163"/>
      <c r="E120" s="163"/>
      <c r="F120" s="152" t="str">
        <f t="shared" si="21"/>
        <v/>
      </c>
      <c r="G120" s="152" t="str">
        <f t="shared" si="22"/>
        <v/>
      </c>
      <c r="H120" s="166"/>
      <c r="I120" s="165"/>
      <c r="J120" s="165"/>
      <c r="K120" s="152" t="str">
        <f t="shared" si="23"/>
        <v/>
      </c>
      <c r="L120" s="152" t="str">
        <f t="shared" si="20"/>
        <v/>
      </c>
      <c r="M120" s="152">
        <f t="shared" si="30"/>
        <v>0</v>
      </c>
      <c r="N120" s="152">
        <f t="shared" si="30"/>
        <v>0</v>
      </c>
      <c r="O120" s="152">
        <f t="shared" si="30"/>
        <v>0</v>
      </c>
      <c r="P120" s="152">
        <f t="shared" si="30"/>
        <v>0</v>
      </c>
      <c r="Q120" s="152">
        <f t="shared" si="30"/>
        <v>0</v>
      </c>
      <c r="R120" s="152">
        <f t="shared" si="30"/>
        <v>0</v>
      </c>
      <c r="S120" s="152">
        <f t="shared" si="30"/>
        <v>0</v>
      </c>
      <c r="T120" s="152">
        <f t="shared" si="30"/>
        <v>0</v>
      </c>
      <c r="U120" s="152">
        <f t="shared" si="30"/>
        <v>0</v>
      </c>
      <c r="V120" s="152">
        <f t="shared" si="30"/>
        <v>0</v>
      </c>
      <c r="W120" s="152">
        <f t="shared" si="30"/>
        <v>0</v>
      </c>
      <c r="X120" s="152">
        <f t="shared" si="30"/>
        <v>0</v>
      </c>
      <c r="Y120" s="152">
        <f t="shared" si="30"/>
        <v>0</v>
      </c>
      <c r="Z120" s="152">
        <f t="shared" si="30"/>
        <v>0</v>
      </c>
      <c r="AA120" s="152">
        <f t="shared" si="30"/>
        <v>0</v>
      </c>
      <c r="AB120" s="152">
        <f t="shared" si="30"/>
        <v>0</v>
      </c>
      <c r="AC120" s="152">
        <f t="shared" si="29"/>
        <v>0</v>
      </c>
      <c r="AD120" s="152">
        <f t="shared" si="29"/>
        <v>0</v>
      </c>
      <c r="AE120" s="152">
        <f t="shared" si="29"/>
        <v>0</v>
      </c>
      <c r="AF120" s="152">
        <f t="shared" si="29"/>
        <v>0</v>
      </c>
      <c r="AG120" s="152">
        <f t="shared" si="29"/>
        <v>0</v>
      </c>
      <c r="AH120" s="152">
        <f t="shared" si="29"/>
        <v>0</v>
      </c>
      <c r="AI120" s="152">
        <f t="shared" si="29"/>
        <v>0</v>
      </c>
      <c r="AJ120" s="152">
        <f t="shared" si="29"/>
        <v>0</v>
      </c>
      <c r="AK120" s="152">
        <f t="shared" si="29"/>
        <v>0</v>
      </c>
      <c r="AL120" s="152">
        <f t="shared" si="29"/>
        <v>0</v>
      </c>
      <c r="AM120" s="152">
        <f t="shared" si="29"/>
        <v>0</v>
      </c>
      <c r="AN120" s="152">
        <f t="shared" si="29"/>
        <v>0</v>
      </c>
      <c r="AO120" s="152">
        <f t="shared" si="29"/>
        <v>0</v>
      </c>
      <c r="AP120" s="152">
        <f t="shared" si="29"/>
        <v>0</v>
      </c>
      <c r="AQ120" s="152">
        <f t="shared" si="29"/>
        <v>0</v>
      </c>
      <c r="AR120" s="152">
        <f t="shared" si="26"/>
        <v>0</v>
      </c>
      <c r="AS120" s="152">
        <f t="shared" si="26"/>
        <v>0</v>
      </c>
      <c r="AT120" s="152">
        <f t="shared" si="26"/>
        <v>0</v>
      </c>
      <c r="AU120" s="152">
        <f t="shared" si="26"/>
        <v>0</v>
      </c>
      <c r="AV120" s="152">
        <f t="shared" si="26"/>
        <v>0</v>
      </c>
    </row>
    <row r="121" spans="1:48" x14ac:dyDescent="0.2">
      <c r="A121" s="165"/>
      <c r="B121" s="151" t="str">
        <f>IFERROR(VLOOKUP($A121,Salaire!$C:$E,2,0),"")</f>
        <v/>
      </c>
      <c r="C121" s="151" t="str">
        <f>IFERROR(VLOOKUP($A121,Salaire!$C:$E,3,0),"")</f>
        <v/>
      </c>
      <c r="D121" s="163"/>
      <c r="E121" s="163"/>
      <c r="F121" s="152" t="str">
        <f t="shared" si="21"/>
        <v/>
      </c>
      <c r="G121" s="152" t="str">
        <f t="shared" si="22"/>
        <v/>
      </c>
      <c r="H121" s="166"/>
      <c r="I121" s="165"/>
      <c r="J121" s="165"/>
      <c r="K121" s="152" t="str">
        <f t="shared" si="23"/>
        <v/>
      </c>
      <c r="L121" s="152" t="str">
        <f t="shared" si="20"/>
        <v/>
      </c>
      <c r="M121" s="152">
        <f t="shared" si="30"/>
        <v>0</v>
      </c>
      <c r="N121" s="152">
        <f t="shared" si="30"/>
        <v>0</v>
      </c>
      <c r="O121" s="152">
        <f t="shared" si="30"/>
        <v>0</v>
      </c>
      <c r="P121" s="152">
        <f t="shared" si="30"/>
        <v>0</v>
      </c>
      <c r="Q121" s="152">
        <f t="shared" si="30"/>
        <v>0</v>
      </c>
      <c r="R121" s="152">
        <f t="shared" si="30"/>
        <v>0</v>
      </c>
      <c r="S121" s="152">
        <f t="shared" si="30"/>
        <v>0</v>
      </c>
      <c r="T121" s="152">
        <f t="shared" si="30"/>
        <v>0</v>
      </c>
      <c r="U121" s="152">
        <f t="shared" si="30"/>
        <v>0</v>
      </c>
      <c r="V121" s="152">
        <f t="shared" si="30"/>
        <v>0</v>
      </c>
      <c r="W121" s="152">
        <f t="shared" si="30"/>
        <v>0</v>
      </c>
      <c r="X121" s="152">
        <f t="shared" si="30"/>
        <v>0</v>
      </c>
      <c r="Y121" s="152">
        <f t="shared" si="30"/>
        <v>0</v>
      </c>
      <c r="Z121" s="152">
        <f t="shared" si="30"/>
        <v>0</v>
      </c>
      <c r="AA121" s="152">
        <f t="shared" si="30"/>
        <v>0</v>
      </c>
      <c r="AB121" s="152">
        <f t="shared" si="30"/>
        <v>0</v>
      </c>
      <c r="AC121" s="152">
        <f t="shared" si="29"/>
        <v>0</v>
      </c>
      <c r="AD121" s="152">
        <f t="shared" si="29"/>
        <v>0</v>
      </c>
      <c r="AE121" s="152">
        <f t="shared" si="29"/>
        <v>0</v>
      </c>
      <c r="AF121" s="152">
        <f t="shared" si="29"/>
        <v>0</v>
      </c>
      <c r="AG121" s="152">
        <f t="shared" si="29"/>
        <v>0</v>
      </c>
      <c r="AH121" s="152">
        <f t="shared" si="29"/>
        <v>0</v>
      </c>
      <c r="AI121" s="152">
        <f t="shared" si="29"/>
        <v>0</v>
      </c>
      <c r="AJ121" s="152">
        <f t="shared" si="29"/>
        <v>0</v>
      </c>
      <c r="AK121" s="152">
        <f t="shared" si="29"/>
        <v>0</v>
      </c>
      <c r="AL121" s="152">
        <f t="shared" si="29"/>
        <v>0</v>
      </c>
      <c r="AM121" s="152">
        <f t="shared" si="29"/>
        <v>0</v>
      </c>
      <c r="AN121" s="152">
        <f t="shared" si="29"/>
        <v>0</v>
      </c>
      <c r="AO121" s="152">
        <f t="shared" si="29"/>
        <v>0</v>
      </c>
      <c r="AP121" s="152">
        <f t="shared" si="29"/>
        <v>0</v>
      </c>
      <c r="AQ121" s="152">
        <f t="shared" si="29"/>
        <v>0</v>
      </c>
      <c r="AR121" s="152">
        <f t="shared" si="26"/>
        <v>0</v>
      </c>
      <c r="AS121" s="152">
        <f t="shared" si="26"/>
        <v>0</v>
      </c>
      <c r="AT121" s="152">
        <f t="shared" si="26"/>
        <v>0</v>
      </c>
      <c r="AU121" s="152">
        <f t="shared" si="26"/>
        <v>0</v>
      </c>
      <c r="AV121" s="152">
        <f t="shared" si="26"/>
        <v>0</v>
      </c>
    </row>
    <row r="122" spans="1:48" x14ac:dyDescent="0.2">
      <c r="A122" s="165"/>
      <c r="B122" s="151" t="str">
        <f>IFERROR(VLOOKUP($A122,Salaire!$C:$E,2,0),"")</f>
        <v/>
      </c>
      <c r="C122" s="151" t="str">
        <f>IFERROR(VLOOKUP($A122,Salaire!$C:$E,3,0),"")</f>
        <v/>
      </c>
      <c r="D122" s="163"/>
      <c r="E122" s="163"/>
      <c r="F122" s="152" t="str">
        <f t="shared" si="21"/>
        <v/>
      </c>
      <c r="G122" s="152" t="str">
        <f t="shared" si="22"/>
        <v/>
      </c>
      <c r="H122" s="166"/>
      <c r="I122" s="165"/>
      <c r="J122" s="165"/>
      <c r="K122" s="152" t="str">
        <f t="shared" si="23"/>
        <v/>
      </c>
      <c r="L122" s="152" t="str">
        <f t="shared" si="20"/>
        <v/>
      </c>
      <c r="M122" s="152">
        <f t="shared" si="30"/>
        <v>0</v>
      </c>
      <c r="N122" s="152">
        <f t="shared" si="30"/>
        <v>0</v>
      </c>
      <c r="O122" s="152">
        <f t="shared" si="30"/>
        <v>0</v>
      </c>
      <c r="P122" s="152">
        <f t="shared" si="30"/>
        <v>0</v>
      </c>
      <c r="Q122" s="152">
        <f t="shared" si="30"/>
        <v>0</v>
      </c>
      <c r="R122" s="152">
        <f t="shared" si="30"/>
        <v>0</v>
      </c>
      <c r="S122" s="152">
        <f t="shared" si="30"/>
        <v>0</v>
      </c>
      <c r="T122" s="152">
        <f t="shared" si="30"/>
        <v>0</v>
      </c>
      <c r="U122" s="152">
        <f t="shared" si="30"/>
        <v>0</v>
      </c>
      <c r="V122" s="152">
        <f t="shared" si="30"/>
        <v>0</v>
      </c>
      <c r="W122" s="152">
        <f t="shared" si="30"/>
        <v>0</v>
      </c>
      <c r="X122" s="152">
        <f t="shared" si="30"/>
        <v>0</v>
      </c>
      <c r="Y122" s="152">
        <f t="shared" si="30"/>
        <v>0</v>
      </c>
      <c r="Z122" s="152">
        <f t="shared" si="30"/>
        <v>0</v>
      </c>
      <c r="AA122" s="152">
        <f t="shared" si="30"/>
        <v>0</v>
      </c>
      <c r="AB122" s="152">
        <f t="shared" si="30"/>
        <v>0</v>
      </c>
      <c r="AC122" s="152">
        <f t="shared" si="29"/>
        <v>0</v>
      </c>
      <c r="AD122" s="152">
        <f t="shared" si="29"/>
        <v>0</v>
      </c>
      <c r="AE122" s="152">
        <f t="shared" si="29"/>
        <v>0</v>
      </c>
      <c r="AF122" s="152">
        <f t="shared" si="29"/>
        <v>0</v>
      </c>
      <c r="AG122" s="152">
        <f t="shared" si="29"/>
        <v>0</v>
      </c>
      <c r="AH122" s="152">
        <f t="shared" si="29"/>
        <v>0</v>
      </c>
      <c r="AI122" s="152">
        <f t="shared" si="29"/>
        <v>0</v>
      </c>
      <c r="AJ122" s="152">
        <f t="shared" si="29"/>
        <v>0</v>
      </c>
      <c r="AK122" s="152">
        <f t="shared" si="29"/>
        <v>0</v>
      </c>
      <c r="AL122" s="152">
        <f t="shared" si="29"/>
        <v>0</v>
      </c>
      <c r="AM122" s="152">
        <f t="shared" si="29"/>
        <v>0</v>
      </c>
      <c r="AN122" s="152">
        <f t="shared" si="29"/>
        <v>0</v>
      </c>
      <c r="AO122" s="152">
        <f t="shared" si="29"/>
        <v>0</v>
      </c>
      <c r="AP122" s="152">
        <f t="shared" si="29"/>
        <v>0</v>
      </c>
      <c r="AQ122" s="152">
        <f t="shared" si="29"/>
        <v>0</v>
      </c>
      <c r="AR122" s="152">
        <f t="shared" si="26"/>
        <v>0</v>
      </c>
      <c r="AS122" s="152">
        <f t="shared" si="26"/>
        <v>0</v>
      </c>
      <c r="AT122" s="152">
        <f t="shared" si="26"/>
        <v>0</v>
      </c>
      <c r="AU122" s="152">
        <f t="shared" si="26"/>
        <v>0</v>
      </c>
      <c r="AV122" s="152">
        <f t="shared" si="26"/>
        <v>0</v>
      </c>
    </row>
    <row r="123" spans="1:48" x14ac:dyDescent="0.2">
      <c r="A123" s="165"/>
      <c r="B123" s="151" t="str">
        <f>IFERROR(VLOOKUP($A123,Salaire!$C:$E,2,0),"")</f>
        <v/>
      </c>
      <c r="C123" s="151" t="str">
        <f>IFERROR(VLOOKUP($A123,Salaire!$C:$E,3,0),"")</f>
        <v/>
      </c>
      <c r="D123" s="163"/>
      <c r="E123" s="163"/>
      <c r="F123" s="152" t="str">
        <f t="shared" si="21"/>
        <v/>
      </c>
      <c r="G123" s="152" t="str">
        <f t="shared" si="22"/>
        <v/>
      </c>
      <c r="H123" s="166"/>
      <c r="I123" s="165"/>
      <c r="J123" s="165"/>
      <c r="K123" s="152" t="str">
        <f t="shared" si="23"/>
        <v/>
      </c>
      <c r="L123" s="152" t="str">
        <f t="shared" si="20"/>
        <v/>
      </c>
      <c r="M123" s="152">
        <f t="shared" si="30"/>
        <v>0</v>
      </c>
      <c r="N123" s="152">
        <f t="shared" si="30"/>
        <v>0</v>
      </c>
      <c r="O123" s="152">
        <f t="shared" si="30"/>
        <v>0</v>
      </c>
      <c r="P123" s="152">
        <f t="shared" si="30"/>
        <v>0</v>
      </c>
      <c r="Q123" s="152">
        <f t="shared" si="30"/>
        <v>0</v>
      </c>
      <c r="R123" s="152">
        <f t="shared" si="30"/>
        <v>0</v>
      </c>
      <c r="S123" s="152">
        <f t="shared" si="30"/>
        <v>0</v>
      </c>
      <c r="T123" s="152">
        <f t="shared" si="30"/>
        <v>0</v>
      </c>
      <c r="U123" s="152">
        <f t="shared" si="30"/>
        <v>0</v>
      </c>
      <c r="V123" s="152">
        <f t="shared" si="30"/>
        <v>0</v>
      </c>
      <c r="W123" s="152">
        <f t="shared" si="30"/>
        <v>0</v>
      </c>
      <c r="X123" s="152">
        <f t="shared" si="30"/>
        <v>0</v>
      </c>
      <c r="Y123" s="152">
        <f t="shared" si="30"/>
        <v>0</v>
      </c>
      <c r="Z123" s="152">
        <f t="shared" si="30"/>
        <v>0</v>
      </c>
      <c r="AA123" s="152">
        <f t="shared" si="30"/>
        <v>0</v>
      </c>
      <c r="AB123" s="152">
        <f t="shared" si="30"/>
        <v>0</v>
      </c>
      <c r="AC123" s="152">
        <f t="shared" si="29"/>
        <v>0</v>
      </c>
      <c r="AD123" s="152">
        <f t="shared" si="29"/>
        <v>0</v>
      </c>
      <c r="AE123" s="152">
        <f t="shared" si="29"/>
        <v>0</v>
      </c>
      <c r="AF123" s="152">
        <f t="shared" si="29"/>
        <v>0</v>
      </c>
      <c r="AG123" s="152">
        <f t="shared" si="29"/>
        <v>0</v>
      </c>
      <c r="AH123" s="152">
        <f t="shared" si="29"/>
        <v>0</v>
      </c>
      <c r="AI123" s="152">
        <f t="shared" si="29"/>
        <v>0</v>
      </c>
      <c r="AJ123" s="152">
        <f t="shared" si="29"/>
        <v>0</v>
      </c>
      <c r="AK123" s="152">
        <f t="shared" si="29"/>
        <v>0</v>
      </c>
      <c r="AL123" s="152">
        <f t="shared" si="29"/>
        <v>0</v>
      </c>
      <c r="AM123" s="152">
        <f t="shared" si="29"/>
        <v>0</v>
      </c>
      <c r="AN123" s="152">
        <f t="shared" si="29"/>
        <v>0</v>
      </c>
      <c r="AO123" s="152">
        <f t="shared" si="29"/>
        <v>0</v>
      </c>
      <c r="AP123" s="152">
        <f t="shared" si="29"/>
        <v>0</v>
      </c>
      <c r="AQ123" s="152">
        <f t="shared" si="29"/>
        <v>0</v>
      </c>
      <c r="AR123" s="152">
        <f t="shared" si="26"/>
        <v>0</v>
      </c>
      <c r="AS123" s="152">
        <f t="shared" si="26"/>
        <v>0</v>
      </c>
      <c r="AT123" s="152">
        <f t="shared" si="26"/>
        <v>0</v>
      </c>
      <c r="AU123" s="152">
        <f t="shared" si="26"/>
        <v>0</v>
      </c>
      <c r="AV123" s="152">
        <f t="shared" si="26"/>
        <v>0</v>
      </c>
    </row>
    <row r="124" spans="1:48" x14ac:dyDescent="0.2">
      <c r="A124" s="165"/>
      <c r="B124" s="151" t="str">
        <f>IFERROR(VLOOKUP($A124,Salaire!$C:$E,2,0),"")</f>
        <v/>
      </c>
      <c r="C124" s="151" t="str">
        <f>IFERROR(VLOOKUP($A124,Salaire!$C:$E,3,0),"")</f>
        <v/>
      </c>
      <c r="D124" s="163"/>
      <c r="E124" s="163"/>
      <c r="F124" s="152" t="str">
        <f t="shared" si="21"/>
        <v/>
      </c>
      <c r="G124" s="152" t="str">
        <f t="shared" si="22"/>
        <v/>
      </c>
      <c r="H124" s="166"/>
      <c r="I124" s="165"/>
      <c r="J124" s="165"/>
      <c r="K124" s="152" t="str">
        <f t="shared" si="23"/>
        <v/>
      </c>
      <c r="L124" s="152" t="str">
        <f t="shared" si="20"/>
        <v/>
      </c>
      <c r="M124" s="152">
        <f t="shared" si="30"/>
        <v>0</v>
      </c>
      <c r="N124" s="152">
        <f t="shared" si="30"/>
        <v>0</v>
      </c>
      <c r="O124" s="152">
        <f t="shared" si="30"/>
        <v>0</v>
      </c>
      <c r="P124" s="152">
        <f t="shared" si="30"/>
        <v>0</v>
      </c>
      <c r="Q124" s="152">
        <f t="shared" si="30"/>
        <v>0</v>
      </c>
      <c r="R124" s="152">
        <f t="shared" si="30"/>
        <v>0</v>
      </c>
      <c r="S124" s="152">
        <f t="shared" si="30"/>
        <v>0</v>
      </c>
      <c r="T124" s="152">
        <f t="shared" si="30"/>
        <v>0</v>
      </c>
      <c r="U124" s="152">
        <f t="shared" si="30"/>
        <v>0</v>
      </c>
      <c r="V124" s="152">
        <f t="shared" si="30"/>
        <v>0</v>
      </c>
      <c r="W124" s="152">
        <f t="shared" si="30"/>
        <v>0</v>
      </c>
      <c r="X124" s="152">
        <f t="shared" si="30"/>
        <v>0</v>
      </c>
      <c r="Y124" s="152">
        <f t="shared" si="30"/>
        <v>0</v>
      </c>
      <c r="Z124" s="152">
        <f t="shared" si="30"/>
        <v>0</v>
      </c>
      <c r="AA124" s="152">
        <f t="shared" si="30"/>
        <v>0</v>
      </c>
      <c r="AB124" s="152">
        <f t="shared" si="30"/>
        <v>0</v>
      </c>
      <c r="AC124" s="152">
        <f t="shared" si="29"/>
        <v>0</v>
      </c>
      <c r="AD124" s="152">
        <f t="shared" si="29"/>
        <v>0</v>
      </c>
      <c r="AE124" s="152">
        <f t="shared" si="29"/>
        <v>0</v>
      </c>
      <c r="AF124" s="152">
        <f t="shared" si="29"/>
        <v>0</v>
      </c>
      <c r="AG124" s="152">
        <f t="shared" si="29"/>
        <v>0</v>
      </c>
      <c r="AH124" s="152">
        <f t="shared" si="29"/>
        <v>0</v>
      </c>
      <c r="AI124" s="152">
        <f t="shared" si="29"/>
        <v>0</v>
      </c>
      <c r="AJ124" s="152">
        <f t="shared" si="29"/>
        <v>0</v>
      </c>
      <c r="AK124" s="152">
        <f t="shared" si="29"/>
        <v>0</v>
      </c>
      <c r="AL124" s="152">
        <f t="shared" si="29"/>
        <v>0</v>
      </c>
      <c r="AM124" s="152">
        <f t="shared" si="29"/>
        <v>0</v>
      </c>
      <c r="AN124" s="152">
        <f t="shared" si="29"/>
        <v>0</v>
      </c>
      <c r="AO124" s="152">
        <f t="shared" si="29"/>
        <v>0</v>
      </c>
      <c r="AP124" s="152">
        <f t="shared" si="29"/>
        <v>0</v>
      </c>
      <c r="AQ124" s="152">
        <f t="shared" si="29"/>
        <v>0</v>
      </c>
      <c r="AR124" s="152">
        <f t="shared" si="26"/>
        <v>0</v>
      </c>
      <c r="AS124" s="152">
        <f t="shared" si="26"/>
        <v>0</v>
      </c>
      <c r="AT124" s="152">
        <f t="shared" si="26"/>
        <v>0</v>
      </c>
      <c r="AU124" s="152">
        <f t="shared" si="26"/>
        <v>0</v>
      </c>
      <c r="AV124" s="152">
        <f t="shared" si="26"/>
        <v>0</v>
      </c>
    </row>
    <row r="125" spans="1:48" x14ac:dyDescent="0.2">
      <c r="A125" s="165"/>
      <c r="B125" s="151" t="str">
        <f>IFERROR(VLOOKUP($A125,Salaire!$C:$E,2,0),"")</f>
        <v/>
      </c>
      <c r="C125" s="151" t="str">
        <f>IFERROR(VLOOKUP($A125,Salaire!$C:$E,3,0),"")</f>
        <v/>
      </c>
      <c r="D125" s="163"/>
      <c r="E125" s="163"/>
      <c r="F125" s="152" t="str">
        <f t="shared" si="21"/>
        <v/>
      </c>
      <c r="G125" s="152" t="str">
        <f t="shared" si="22"/>
        <v/>
      </c>
      <c r="H125" s="166"/>
      <c r="I125" s="165"/>
      <c r="J125" s="165"/>
      <c r="K125" s="152" t="str">
        <f t="shared" si="23"/>
        <v/>
      </c>
      <c r="L125" s="152" t="str">
        <f t="shared" si="20"/>
        <v/>
      </c>
      <c r="M125" s="152">
        <f t="shared" si="30"/>
        <v>0</v>
      </c>
      <c r="N125" s="152">
        <f t="shared" si="30"/>
        <v>0</v>
      </c>
      <c r="O125" s="152">
        <f t="shared" si="30"/>
        <v>0</v>
      </c>
      <c r="P125" s="152">
        <f t="shared" si="30"/>
        <v>0</v>
      </c>
      <c r="Q125" s="152">
        <f t="shared" si="30"/>
        <v>0</v>
      </c>
      <c r="R125" s="152">
        <f t="shared" si="30"/>
        <v>0</v>
      </c>
      <c r="S125" s="152">
        <f t="shared" si="30"/>
        <v>0</v>
      </c>
      <c r="T125" s="152">
        <f t="shared" si="30"/>
        <v>0</v>
      </c>
      <c r="U125" s="152">
        <f t="shared" si="30"/>
        <v>0</v>
      </c>
      <c r="V125" s="152">
        <f t="shared" si="30"/>
        <v>0</v>
      </c>
      <c r="W125" s="152">
        <f t="shared" si="30"/>
        <v>0</v>
      </c>
      <c r="X125" s="152">
        <f t="shared" si="30"/>
        <v>0</v>
      </c>
      <c r="Y125" s="152">
        <f t="shared" si="30"/>
        <v>0</v>
      </c>
      <c r="Z125" s="152">
        <f t="shared" si="30"/>
        <v>0</v>
      </c>
      <c r="AA125" s="152">
        <f t="shared" si="30"/>
        <v>0</v>
      </c>
      <c r="AB125" s="152">
        <f t="shared" si="30"/>
        <v>0</v>
      </c>
      <c r="AC125" s="152">
        <f t="shared" si="29"/>
        <v>0</v>
      </c>
      <c r="AD125" s="152">
        <f t="shared" si="29"/>
        <v>0</v>
      </c>
      <c r="AE125" s="152">
        <f t="shared" si="29"/>
        <v>0</v>
      </c>
      <c r="AF125" s="152">
        <f t="shared" si="29"/>
        <v>0</v>
      </c>
      <c r="AG125" s="152">
        <f t="shared" si="29"/>
        <v>0</v>
      </c>
      <c r="AH125" s="152">
        <f t="shared" si="29"/>
        <v>0</v>
      </c>
      <c r="AI125" s="152">
        <f t="shared" si="29"/>
        <v>0</v>
      </c>
      <c r="AJ125" s="152">
        <f t="shared" si="29"/>
        <v>0</v>
      </c>
      <c r="AK125" s="152">
        <f t="shared" si="29"/>
        <v>0</v>
      </c>
      <c r="AL125" s="152">
        <f t="shared" si="29"/>
        <v>0</v>
      </c>
      <c r="AM125" s="152">
        <f t="shared" si="29"/>
        <v>0</v>
      </c>
      <c r="AN125" s="152">
        <f t="shared" si="29"/>
        <v>0</v>
      </c>
      <c r="AO125" s="152">
        <f t="shared" si="29"/>
        <v>0</v>
      </c>
      <c r="AP125" s="152">
        <f t="shared" si="29"/>
        <v>0</v>
      </c>
      <c r="AQ125" s="152">
        <f t="shared" si="29"/>
        <v>0</v>
      </c>
      <c r="AR125" s="152">
        <f t="shared" si="26"/>
        <v>0</v>
      </c>
      <c r="AS125" s="152">
        <f t="shared" si="26"/>
        <v>0</v>
      </c>
      <c r="AT125" s="152">
        <f t="shared" si="26"/>
        <v>0</v>
      </c>
      <c r="AU125" s="152">
        <f t="shared" si="26"/>
        <v>0</v>
      </c>
      <c r="AV125" s="152">
        <f t="shared" si="26"/>
        <v>0</v>
      </c>
    </row>
    <row r="126" spans="1:48" x14ac:dyDescent="0.2">
      <c r="A126" s="165"/>
      <c r="B126" s="151" t="str">
        <f>IFERROR(VLOOKUP($A126,Salaire!$C:$E,2,0),"")</f>
        <v/>
      </c>
      <c r="C126" s="151" t="str">
        <f>IFERROR(VLOOKUP($A126,Salaire!$C:$E,3,0),"")</f>
        <v/>
      </c>
      <c r="D126" s="163"/>
      <c r="E126" s="163"/>
      <c r="F126" s="152" t="str">
        <f t="shared" si="21"/>
        <v/>
      </c>
      <c r="G126" s="152" t="str">
        <f t="shared" si="22"/>
        <v/>
      </c>
      <c r="H126" s="166"/>
      <c r="I126" s="165"/>
      <c r="J126" s="165"/>
      <c r="K126" s="152" t="str">
        <f t="shared" si="23"/>
        <v/>
      </c>
      <c r="L126" s="152" t="str">
        <f t="shared" si="20"/>
        <v/>
      </c>
      <c r="M126" s="152">
        <f t="shared" si="30"/>
        <v>0</v>
      </c>
      <c r="N126" s="152">
        <f t="shared" si="30"/>
        <v>0</v>
      </c>
      <c r="O126" s="152">
        <f t="shared" si="30"/>
        <v>0</v>
      </c>
      <c r="P126" s="152">
        <f t="shared" si="30"/>
        <v>0</v>
      </c>
      <c r="Q126" s="152">
        <f t="shared" si="30"/>
        <v>0</v>
      </c>
      <c r="R126" s="152">
        <f t="shared" si="30"/>
        <v>0</v>
      </c>
      <c r="S126" s="152">
        <f t="shared" si="30"/>
        <v>0</v>
      </c>
      <c r="T126" s="152">
        <f t="shared" si="30"/>
        <v>0</v>
      </c>
      <c r="U126" s="152">
        <f t="shared" si="30"/>
        <v>0</v>
      </c>
      <c r="V126" s="152">
        <f t="shared" si="30"/>
        <v>0</v>
      </c>
      <c r="W126" s="152">
        <f t="shared" si="30"/>
        <v>0</v>
      </c>
      <c r="X126" s="152">
        <f t="shared" si="30"/>
        <v>0</v>
      </c>
      <c r="Y126" s="152">
        <f t="shared" si="30"/>
        <v>0</v>
      </c>
      <c r="Z126" s="152">
        <f t="shared" si="30"/>
        <v>0</v>
      </c>
      <c r="AA126" s="152">
        <f t="shared" si="30"/>
        <v>0</v>
      </c>
      <c r="AB126" s="152">
        <f t="shared" ref="AB126:AQ141" si="31">+IF(AND(AB$4&gt;=EOMONTH($I126,0),AB$4&lt;=EOMONTH($J126,0)),$L126,0)</f>
        <v>0</v>
      </c>
      <c r="AC126" s="152">
        <f t="shared" si="31"/>
        <v>0</v>
      </c>
      <c r="AD126" s="152">
        <f t="shared" si="31"/>
        <v>0</v>
      </c>
      <c r="AE126" s="152">
        <f t="shared" si="31"/>
        <v>0</v>
      </c>
      <c r="AF126" s="152">
        <f t="shared" si="31"/>
        <v>0</v>
      </c>
      <c r="AG126" s="152">
        <f t="shared" si="31"/>
        <v>0</v>
      </c>
      <c r="AH126" s="152">
        <f t="shared" si="31"/>
        <v>0</v>
      </c>
      <c r="AI126" s="152">
        <f t="shared" si="31"/>
        <v>0</v>
      </c>
      <c r="AJ126" s="152">
        <f t="shared" si="31"/>
        <v>0</v>
      </c>
      <c r="AK126" s="152">
        <f t="shared" si="31"/>
        <v>0</v>
      </c>
      <c r="AL126" s="152">
        <f t="shared" si="31"/>
        <v>0</v>
      </c>
      <c r="AM126" s="152">
        <f t="shared" si="31"/>
        <v>0</v>
      </c>
      <c r="AN126" s="152">
        <f t="shared" si="31"/>
        <v>0</v>
      </c>
      <c r="AO126" s="152">
        <f t="shared" si="31"/>
        <v>0</v>
      </c>
      <c r="AP126" s="152">
        <f t="shared" si="31"/>
        <v>0</v>
      </c>
      <c r="AQ126" s="152">
        <f t="shared" si="31"/>
        <v>0</v>
      </c>
      <c r="AR126" s="152">
        <f t="shared" si="26"/>
        <v>0</v>
      </c>
      <c r="AS126" s="152">
        <f t="shared" si="26"/>
        <v>0</v>
      </c>
      <c r="AT126" s="152">
        <f t="shared" si="26"/>
        <v>0</v>
      </c>
      <c r="AU126" s="152">
        <f t="shared" si="26"/>
        <v>0</v>
      </c>
      <c r="AV126" s="152">
        <f t="shared" si="26"/>
        <v>0</v>
      </c>
    </row>
    <row r="127" spans="1:48" x14ac:dyDescent="0.2">
      <c r="A127" s="165"/>
      <c r="B127" s="151" t="str">
        <f>IFERROR(VLOOKUP($A127,Salaire!$C:$E,2,0),"")</f>
        <v/>
      </c>
      <c r="C127" s="151" t="str">
        <f>IFERROR(VLOOKUP($A127,Salaire!$C:$E,3,0),"")</f>
        <v/>
      </c>
      <c r="D127" s="163"/>
      <c r="E127" s="163"/>
      <c r="F127" s="152" t="str">
        <f t="shared" si="21"/>
        <v/>
      </c>
      <c r="G127" s="152" t="str">
        <f t="shared" si="22"/>
        <v/>
      </c>
      <c r="H127" s="166"/>
      <c r="I127" s="165"/>
      <c r="J127" s="165"/>
      <c r="K127" s="152" t="str">
        <f t="shared" si="23"/>
        <v/>
      </c>
      <c r="L127" s="152" t="str">
        <f t="shared" si="20"/>
        <v/>
      </c>
      <c r="M127" s="152">
        <f t="shared" ref="M127:AB142" si="32">+IF(AND(M$4&gt;=EOMONTH($I127,0),M$4&lt;=EOMONTH($J127,0)),$L127,0)</f>
        <v>0</v>
      </c>
      <c r="N127" s="152">
        <f t="shared" si="32"/>
        <v>0</v>
      </c>
      <c r="O127" s="152">
        <f t="shared" si="32"/>
        <v>0</v>
      </c>
      <c r="P127" s="152">
        <f t="shared" si="32"/>
        <v>0</v>
      </c>
      <c r="Q127" s="152">
        <f t="shared" si="32"/>
        <v>0</v>
      </c>
      <c r="R127" s="152">
        <f t="shared" si="32"/>
        <v>0</v>
      </c>
      <c r="S127" s="152">
        <f t="shared" si="32"/>
        <v>0</v>
      </c>
      <c r="T127" s="152">
        <f t="shared" si="32"/>
        <v>0</v>
      </c>
      <c r="U127" s="152">
        <f t="shared" si="32"/>
        <v>0</v>
      </c>
      <c r="V127" s="152">
        <f t="shared" si="32"/>
        <v>0</v>
      </c>
      <c r="W127" s="152">
        <f t="shared" si="32"/>
        <v>0</v>
      </c>
      <c r="X127" s="152">
        <f t="shared" si="32"/>
        <v>0</v>
      </c>
      <c r="Y127" s="152">
        <f t="shared" si="32"/>
        <v>0</v>
      </c>
      <c r="Z127" s="152">
        <f t="shared" si="32"/>
        <v>0</v>
      </c>
      <c r="AA127" s="152">
        <f t="shared" si="32"/>
        <v>0</v>
      </c>
      <c r="AB127" s="152">
        <f t="shared" si="32"/>
        <v>0</v>
      </c>
      <c r="AC127" s="152">
        <f t="shared" si="31"/>
        <v>0</v>
      </c>
      <c r="AD127" s="152">
        <f t="shared" si="31"/>
        <v>0</v>
      </c>
      <c r="AE127" s="152">
        <f t="shared" si="31"/>
        <v>0</v>
      </c>
      <c r="AF127" s="152">
        <f t="shared" si="31"/>
        <v>0</v>
      </c>
      <c r="AG127" s="152">
        <f t="shared" si="31"/>
        <v>0</v>
      </c>
      <c r="AH127" s="152">
        <f t="shared" si="31"/>
        <v>0</v>
      </c>
      <c r="AI127" s="152">
        <f t="shared" si="31"/>
        <v>0</v>
      </c>
      <c r="AJ127" s="152">
        <f t="shared" si="31"/>
        <v>0</v>
      </c>
      <c r="AK127" s="152">
        <f t="shared" si="31"/>
        <v>0</v>
      </c>
      <c r="AL127" s="152">
        <f t="shared" si="31"/>
        <v>0</v>
      </c>
      <c r="AM127" s="152">
        <f t="shared" si="31"/>
        <v>0</v>
      </c>
      <c r="AN127" s="152">
        <f t="shared" si="31"/>
        <v>0</v>
      </c>
      <c r="AO127" s="152">
        <f t="shared" si="31"/>
        <v>0</v>
      </c>
      <c r="AP127" s="152">
        <f t="shared" si="31"/>
        <v>0</v>
      </c>
      <c r="AQ127" s="152">
        <f t="shared" si="31"/>
        <v>0</v>
      </c>
      <c r="AR127" s="152">
        <f t="shared" si="26"/>
        <v>0</v>
      </c>
      <c r="AS127" s="152">
        <f t="shared" si="26"/>
        <v>0</v>
      </c>
      <c r="AT127" s="152">
        <f t="shared" si="26"/>
        <v>0</v>
      </c>
      <c r="AU127" s="152">
        <f t="shared" si="26"/>
        <v>0</v>
      </c>
      <c r="AV127" s="152">
        <f t="shared" si="26"/>
        <v>0</v>
      </c>
    </row>
    <row r="128" spans="1:48" x14ac:dyDescent="0.2">
      <c r="A128" s="165"/>
      <c r="B128" s="151" t="str">
        <f>IFERROR(VLOOKUP($A128,Salaire!$C:$E,2,0),"")</f>
        <v/>
      </c>
      <c r="C128" s="151" t="str">
        <f>IFERROR(VLOOKUP($A128,Salaire!$C:$E,3,0),"")</f>
        <v/>
      </c>
      <c r="D128" s="163"/>
      <c r="E128" s="163"/>
      <c r="F128" s="152" t="str">
        <f t="shared" si="21"/>
        <v/>
      </c>
      <c r="G128" s="152" t="str">
        <f t="shared" si="22"/>
        <v/>
      </c>
      <c r="H128" s="166"/>
      <c r="I128" s="165"/>
      <c r="J128" s="165"/>
      <c r="K128" s="152" t="str">
        <f t="shared" si="23"/>
        <v/>
      </c>
      <c r="L128" s="152" t="str">
        <f t="shared" si="20"/>
        <v/>
      </c>
      <c r="M128" s="152">
        <f t="shared" si="32"/>
        <v>0</v>
      </c>
      <c r="N128" s="152">
        <f t="shared" si="32"/>
        <v>0</v>
      </c>
      <c r="O128" s="152">
        <f t="shared" si="32"/>
        <v>0</v>
      </c>
      <c r="P128" s="152">
        <f t="shared" si="32"/>
        <v>0</v>
      </c>
      <c r="Q128" s="152">
        <f t="shared" si="32"/>
        <v>0</v>
      </c>
      <c r="R128" s="152">
        <f t="shared" si="32"/>
        <v>0</v>
      </c>
      <c r="S128" s="152">
        <f t="shared" si="32"/>
        <v>0</v>
      </c>
      <c r="T128" s="152">
        <f t="shared" si="32"/>
        <v>0</v>
      </c>
      <c r="U128" s="152">
        <f t="shared" si="32"/>
        <v>0</v>
      </c>
      <c r="V128" s="152">
        <f t="shared" si="32"/>
        <v>0</v>
      </c>
      <c r="W128" s="152">
        <f t="shared" si="32"/>
        <v>0</v>
      </c>
      <c r="X128" s="152">
        <f t="shared" si="32"/>
        <v>0</v>
      </c>
      <c r="Y128" s="152">
        <f t="shared" si="32"/>
        <v>0</v>
      </c>
      <c r="Z128" s="152">
        <f t="shared" si="32"/>
        <v>0</v>
      </c>
      <c r="AA128" s="152">
        <f t="shared" si="32"/>
        <v>0</v>
      </c>
      <c r="AB128" s="152">
        <f t="shared" si="32"/>
        <v>0</v>
      </c>
      <c r="AC128" s="152">
        <f t="shared" si="31"/>
        <v>0</v>
      </c>
      <c r="AD128" s="152">
        <f t="shared" si="31"/>
        <v>0</v>
      </c>
      <c r="AE128" s="152">
        <f t="shared" si="31"/>
        <v>0</v>
      </c>
      <c r="AF128" s="152">
        <f t="shared" si="31"/>
        <v>0</v>
      </c>
      <c r="AG128" s="152">
        <f t="shared" si="31"/>
        <v>0</v>
      </c>
      <c r="AH128" s="152">
        <f t="shared" si="31"/>
        <v>0</v>
      </c>
      <c r="AI128" s="152">
        <f t="shared" si="31"/>
        <v>0</v>
      </c>
      <c r="AJ128" s="152">
        <f t="shared" si="31"/>
        <v>0</v>
      </c>
      <c r="AK128" s="152">
        <f t="shared" si="31"/>
        <v>0</v>
      </c>
      <c r="AL128" s="152">
        <f t="shared" si="31"/>
        <v>0</v>
      </c>
      <c r="AM128" s="152">
        <f t="shared" si="31"/>
        <v>0</v>
      </c>
      <c r="AN128" s="152">
        <f t="shared" si="31"/>
        <v>0</v>
      </c>
      <c r="AO128" s="152">
        <f t="shared" si="31"/>
        <v>0</v>
      </c>
      <c r="AP128" s="152">
        <f t="shared" si="31"/>
        <v>0</v>
      </c>
      <c r="AQ128" s="152">
        <f t="shared" si="31"/>
        <v>0</v>
      </c>
      <c r="AR128" s="152">
        <f t="shared" si="26"/>
        <v>0</v>
      </c>
      <c r="AS128" s="152">
        <f t="shared" si="26"/>
        <v>0</v>
      </c>
      <c r="AT128" s="152">
        <f t="shared" si="26"/>
        <v>0</v>
      </c>
      <c r="AU128" s="152">
        <f t="shared" si="26"/>
        <v>0</v>
      </c>
      <c r="AV128" s="152">
        <f t="shared" si="26"/>
        <v>0</v>
      </c>
    </row>
    <row r="129" spans="1:48" x14ac:dyDescent="0.2">
      <c r="A129" s="165"/>
      <c r="B129" s="151" t="str">
        <f>IFERROR(VLOOKUP($A129,Salaire!$C:$E,2,0),"")</f>
        <v/>
      </c>
      <c r="C129" s="151" t="str">
        <f>IFERROR(VLOOKUP($A129,Salaire!$C:$E,3,0),"")</f>
        <v/>
      </c>
      <c r="D129" s="163"/>
      <c r="E129" s="163"/>
      <c r="F129" s="152" t="str">
        <f t="shared" si="21"/>
        <v/>
      </c>
      <c r="G129" s="152" t="str">
        <f t="shared" si="22"/>
        <v/>
      </c>
      <c r="H129" s="166"/>
      <c r="I129" s="165"/>
      <c r="J129" s="165"/>
      <c r="K129" s="152" t="str">
        <f t="shared" si="23"/>
        <v/>
      </c>
      <c r="L129" s="152" t="str">
        <f t="shared" si="20"/>
        <v/>
      </c>
      <c r="M129" s="152">
        <f t="shared" si="32"/>
        <v>0</v>
      </c>
      <c r="N129" s="152">
        <f t="shared" si="32"/>
        <v>0</v>
      </c>
      <c r="O129" s="152">
        <f t="shared" si="32"/>
        <v>0</v>
      </c>
      <c r="P129" s="152">
        <f t="shared" si="32"/>
        <v>0</v>
      </c>
      <c r="Q129" s="152">
        <f t="shared" si="32"/>
        <v>0</v>
      </c>
      <c r="R129" s="152">
        <f t="shared" si="32"/>
        <v>0</v>
      </c>
      <c r="S129" s="152">
        <f t="shared" si="32"/>
        <v>0</v>
      </c>
      <c r="T129" s="152">
        <f t="shared" si="32"/>
        <v>0</v>
      </c>
      <c r="U129" s="152">
        <f t="shared" si="32"/>
        <v>0</v>
      </c>
      <c r="V129" s="152">
        <f t="shared" si="32"/>
        <v>0</v>
      </c>
      <c r="W129" s="152">
        <f t="shared" si="32"/>
        <v>0</v>
      </c>
      <c r="X129" s="152">
        <f t="shared" si="32"/>
        <v>0</v>
      </c>
      <c r="Y129" s="152">
        <f t="shared" si="32"/>
        <v>0</v>
      </c>
      <c r="Z129" s="152">
        <f t="shared" si="32"/>
        <v>0</v>
      </c>
      <c r="AA129" s="152">
        <f t="shared" si="32"/>
        <v>0</v>
      </c>
      <c r="AB129" s="152">
        <f t="shared" si="32"/>
        <v>0</v>
      </c>
      <c r="AC129" s="152">
        <f t="shared" si="31"/>
        <v>0</v>
      </c>
      <c r="AD129" s="152">
        <f t="shared" si="31"/>
        <v>0</v>
      </c>
      <c r="AE129" s="152">
        <f t="shared" si="31"/>
        <v>0</v>
      </c>
      <c r="AF129" s="152">
        <f t="shared" si="31"/>
        <v>0</v>
      </c>
      <c r="AG129" s="152">
        <f t="shared" si="31"/>
        <v>0</v>
      </c>
      <c r="AH129" s="152">
        <f t="shared" si="31"/>
        <v>0</v>
      </c>
      <c r="AI129" s="152">
        <f t="shared" si="31"/>
        <v>0</v>
      </c>
      <c r="AJ129" s="152">
        <f t="shared" si="31"/>
        <v>0</v>
      </c>
      <c r="AK129" s="152">
        <f t="shared" si="31"/>
        <v>0</v>
      </c>
      <c r="AL129" s="152">
        <f t="shared" si="31"/>
        <v>0</v>
      </c>
      <c r="AM129" s="152">
        <f t="shared" si="31"/>
        <v>0</v>
      </c>
      <c r="AN129" s="152">
        <f t="shared" si="31"/>
        <v>0</v>
      </c>
      <c r="AO129" s="152">
        <f t="shared" si="31"/>
        <v>0</v>
      </c>
      <c r="AP129" s="152">
        <f t="shared" si="31"/>
        <v>0</v>
      </c>
      <c r="AQ129" s="152">
        <f t="shared" si="31"/>
        <v>0</v>
      </c>
      <c r="AR129" s="152">
        <f t="shared" si="26"/>
        <v>0</v>
      </c>
      <c r="AS129" s="152">
        <f t="shared" si="26"/>
        <v>0</v>
      </c>
      <c r="AT129" s="152">
        <f t="shared" si="26"/>
        <v>0</v>
      </c>
      <c r="AU129" s="152">
        <f t="shared" si="26"/>
        <v>0</v>
      </c>
      <c r="AV129" s="152">
        <f t="shared" si="26"/>
        <v>0</v>
      </c>
    </row>
    <row r="130" spans="1:48" x14ac:dyDescent="0.2">
      <c r="A130" s="165"/>
      <c r="B130" s="151" t="str">
        <f>IFERROR(VLOOKUP($A130,Salaire!$C:$E,2,0),"")</f>
        <v/>
      </c>
      <c r="C130" s="151" t="str">
        <f>IFERROR(VLOOKUP($A130,Salaire!$C:$E,3,0),"")</f>
        <v/>
      </c>
      <c r="D130" s="163"/>
      <c r="E130" s="163"/>
      <c r="F130" s="152" t="str">
        <f t="shared" si="21"/>
        <v/>
      </c>
      <c r="G130" s="152" t="str">
        <f t="shared" si="22"/>
        <v/>
      </c>
      <c r="H130" s="166"/>
      <c r="I130" s="165"/>
      <c r="J130" s="165"/>
      <c r="K130" s="152" t="str">
        <f t="shared" si="23"/>
        <v/>
      </c>
      <c r="L130" s="152" t="str">
        <f t="shared" si="20"/>
        <v/>
      </c>
      <c r="M130" s="152">
        <f t="shared" si="32"/>
        <v>0</v>
      </c>
      <c r="N130" s="152">
        <f t="shared" si="32"/>
        <v>0</v>
      </c>
      <c r="O130" s="152">
        <f t="shared" si="32"/>
        <v>0</v>
      </c>
      <c r="P130" s="152">
        <f t="shared" si="32"/>
        <v>0</v>
      </c>
      <c r="Q130" s="152">
        <f t="shared" si="32"/>
        <v>0</v>
      </c>
      <c r="R130" s="152">
        <f t="shared" si="32"/>
        <v>0</v>
      </c>
      <c r="S130" s="152">
        <f t="shared" si="32"/>
        <v>0</v>
      </c>
      <c r="T130" s="152">
        <f t="shared" si="32"/>
        <v>0</v>
      </c>
      <c r="U130" s="152">
        <f t="shared" si="32"/>
        <v>0</v>
      </c>
      <c r="V130" s="152">
        <f t="shared" si="32"/>
        <v>0</v>
      </c>
      <c r="W130" s="152">
        <f t="shared" si="32"/>
        <v>0</v>
      </c>
      <c r="X130" s="152">
        <f t="shared" si="32"/>
        <v>0</v>
      </c>
      <c r="Y130" s="152">
        <f t="shared" si="32"/>
        <v>0</v>
      </c>
      <c r="Z130" s="152">
        <f t="shared" si="32"/>
        <v>0</v>
      </c>
      <c r="AA130" s="152">
        <f t="shared" si="32"/>
        <v>0</v>
      </c>
      <c r="AB130" s="152">
        <f t="shared" si="32"/>
        <v>0</v>
      </c>
      <c r="AC130" s="152">
        <f t="shared" si="31"/>
        <v>0</v>
      </c>
      <c r="AD130" s="152">
        <f t="shared" si="31"/>
        <v>0</v>
      </c>
      <c r="AE130" s="152">
        <f t="shared" si="31"/>
        <v>0</v>
      </c>
      <c r="AF130" s="152">
        <f t="shared" si="31"/>
        <v>0</v>
      </c>
      <c r="AG130" s="152">
        <f t="shared" si="31"/>
        <v>0</v>
      </c>
      <c r="AH130" s="152">
        <f t="shared" si="31"/>
        <v>0</v>
      </c>
      <c r="AI130" s="152">
        <f t="shared" si="31"/>
        <v>0</v>
      </c>
      <c r="AJ130" s="152">
        <f t="shared" si="31"/>
        <v>0</v>
      </c>
      <c r="AK130" s="152">
        <f t="shared" si="31"/>
        <v>0</v>
      </c>
      <c r="AL130" s="152">
        <f t="shared" si="31"/>
        <v>0</v>
      </c>
      <c r="AM130" s="152">
        <f t="shared" si="31"/>
        <v>0</v>
      </c>
      <c r="AN130" s="152">
        <f t="shared" si="31"/>
        <v>0</v>
      </c>
      <c r="AO130" s="152">
        <f t="shared" si="31"/>
        <v>0</v>
      </c>
      <c r="AP130" s="152">
        <f t="shared" si="31"/>
        <v>0</v>
      </c>
      <c r="AQ130" s="152">
        <f t="shared" si="31"/>
        <v>0</v>
      </c>
      <c r="AR130" s="152">
        <f t="shared" si="26"/>
        <v>0</v>
      </c>
      <c r="AS130" s="152">
        <f t="shared" si="26"/>
        <v>0</v>
      </c>
      <c r="AT130" s="152">
        <f t="shared" si="26"/>
        <v>0</v>
      </c>
      <c r="AU130" s="152">
        <f t="shared" si="26"/>
        <v>0</v>
      </c>
      <c r="AV130" s="152">
        <f t="shared" si="26"/>
        <v>0</v>
      </c>
    </row>
    <row r="131" spans="1:48" x14ac:dyDescent="0.2">
      <c r="A131" s="165"/>
      <c r="B131" s="151" t="str">
        <f>IFERROR(VLOOKUP($A131,Salaire!$C:$E,2,0),"")</f>
        <v/>
      </c>
      <c r="C131" s="151" t="str">
        <f>IFERROR(VLOOKUP($A131,Salaire!$C:$E,3,0),"")</f>
        <v/>
      </c>
      <c r="D131" s="163"/>
      <c r="E131" s="163"/>
      <c r="F131" s="152" t="str">
        <f t="shared" si="21"/>
        <v/>
      </c>
      <c r="G131" s="152" t="str">
        <f t="shared" si="22"/>
        <v/>
      </c>
      <c r="H131" s="166"/>
      <c r="I131" s="165"/>
      <c r="J131" s="165"/>
      <c r="K131" s="152" t="str">
        <f t="shared" si="23"/>
        <v/>
      </c>
      <c r="L131" s="152" t="str">
        <f t="shared" si="20"/>
        <v/>
      </c>
      <c r="M131" s="152">
        <f t="shared" si="32"/>
        <v>0</v>
      </c>
      <c r="N131" s="152">
        <f t="shared" si="32"/>
        <v>0</v>
      </c>
      <c r="O131" s="152">
        <f t="shared" si="32"/>
        <v>0</v>
      </c>
      <c r="P131" s="152">
        <f t="shared" si="32"/>
        <v>0</v>
      </c>
      <c r="Q131" s="152">
        <f t="shared" si="32"/>
        <v>0</v>
      </c>
      <c r="R131" s="152">
        <f t="shared" si="32"/>
        <v>0</v>
      </c>
      <c r="S131" s="152">
        <f t="shared" si="32"/>
        <v>0</v>
      </c>
      <c r="T131" s="152">
        <f t="shared" si="32"/>
        <v>0</v>
      </c>
      <c r="U131" s="152">
        <f t="shared" si="32"/>
        <v>0</v>
      </c>
      <c r="V131" s="152">
        <f t="shared" si="32"/>
        <v>0</v>
      </c>
      <c r="W131" s="152">
        <f t="shared" si="32"/>
        <v>0</v>
      </c>
      <c r="X131" s="152">
        <f t="shared" si="32"/>
        <v>0</v>
      </c>
      <c r="Y131" s="152">
        <f t="shared" si="32"/>
        <v>0</v>
      </c>
      <c r="Z131" s="152">
        <f t="shared" si="32"/>
        <v>0</v>
      </c>
      <c r="AA131" s="152">
        <f t="shared" si="32"/>
        <v>0</v>
      </c>
      <c r="AB131" s="152">
        <f t="shared" si="32"/>
        <v>0</v>
      </c>
      <c r="AC131" s="152">
        <f t="shared" si="31"/>
        <v>0</v>
      </c>
      <c r="AD131" s="152">
        <f t="shared" si="31"/>
        <v>0</v>
      </c>
      <c r="AE131" s="152">
        <f t="shared" si="31"/>
        <v>0</v>
      </c>
      <c r="AF131" s="152">
        <f t="shared" si="31"/>
        <v>0</v>
      </c>
      <c r="AG131" s="152">
        <f t="shared" si="31"/>
        <v>0</v>
      </c>
      <c r="AH131" s="152">
        <f t="shared" si="31"/>
        <v>0</v>
      </c>
      <c r="AI131" s="152">
        <f t="shared" si="31"/>
        <v>0</v>
      </c>
      <c r="AJ131" s="152">
        <f t="shared" si="31"/>
        <v>0</v>
      </c>
      <c r="AK131" s="152">
        <f t="shared" si="31"/>
        <v>0</v>
      </c>
      <c r="AL131" s="152">
        <f t="shared" si="31"/>
        <v>0</v>
      </c>
      <c r="AM131" s="152">
        <f t="shared" si="31"/>
        <v>0</v>
      </c>
      <c r="AN131" s="152">
        <f t="shared" si="31"/>
        <v>0</v>
      </c>
      <c r="AO131" s="152">
        <f t="shared" si="31"/>
        <v>0</v>
      </c>
      <c r="AP131" s="152">
        <f t="shared" si="31"/>
        <v>0</v>
      </c>
      <c r="AQ131" s="152">
        <f t="shared" si="31"/>
        <v>0</v>
      </c>
      <c r="AR131" s="152">
        <f t="shared" si="26"/>
        <v>0</v>
      </c>
      <c r="AS131" s="152">
        <f t="shared" si="26"/>
        <v>0</v>
      </c>
      <c r="AT131" s="152">
        <f t="shared" si="26"/>
        <v>0</v>
      </c>
      <c r="AU131" s="152">
        <f t="shared" si="26"/>
        <v>0</v>
      </c>
      <c r="AV131" s="152">
        <f t="shared" si="26"/>
        <v>0</v>
      </c>
    </row>
    <row r="132" spans="1:48" x14ac:dyDescent="0.2">
      <c r="A132" s="165"/>
      <c r="B132" s="151" t="str">
        <f>IFERROR(VLOOKUP($A132,Salaire!$C:$E,2,0),"")</f>
        <v/>
      </c>
      <c r="C132" s="151" t="str">
        <f>IFERROR(VLOOKUP($A132,Salaire!$C:$E,3,0),"")</f>
        <v/>
      </c>
      <c r="D132" s="163"/>
      <c r="E132" s="163"/>
      <c r="F132" s="152" t="str">
        <f t="shared" si="21"/>
        <v/>
      </c>
      <c r="G132" s="152" t="str">
        <f t="shared" si="22"/>
        <v/>
      </c>
      <c r="H132" s="166"/>
      <c r="I132" s="165"/>
      <c r="J132" s="165"/>
      <c r="K132" s="152" t="str">
        <f t="shared" si="23"/>
        <v/>
      </c>
      <c r="L132" s="152" t="str">
        <f t="shared" si="20"/>
        <v/>
      </c>
      <c r="M132" s="152">
        <f t="shared" si="32"/>
        <v>0</v>
      </c>
      <c r="N132" s="152">
        <f t="shared" si="32"/>
        <v>0</v>
      </c>
      <c r="O132" s="152">
        <f t="shared" si="32"/>
        <v>0</v>
      </c>
      <c r="P132" s="152">
        <f t="shared" si="32"/>
        <v>0</v>
      </c>
      <c r="Q132" s="152">
        <f t="shared" si="32"/>
        <v>0</v>
      </c>
      <c r="R132" s="152">
        <f t="shared" si="32"/>
        <v>0</v>
      </c>
      <c r="S132" s="152">
        <f t="shared" si="32"/>
        <v>0</v>
      </c>
      <c r="T132" s="152">
        <f t="shared" si="32"/>
        <v>0</v>
      </c>
      <c r="U132" s="152">
        <f t="shared" si="32"/>
        <v>0</v>
      </c>
      <c r="V132" s="152">
        <f t="shared" si="32"/>
        <v>0</v>
      </c>
      <c r="W132" s="152">
        <f t="shared" si="32"/>
        <v>0</v>
      </c>
      <c r="X132" s="152">
        <f t="shared" si="32"/>
        <v>0</v>
      </c>
      <c r="Y132" s="152">
        <f t="shared" si="32"/>
        <v>0</v>
      </c>
      <c r="Z132" s="152">
        <f t="shared" si="32"/>
        <v>0</v>
      </c>
      <c r="AA132" s="152">
        <f t="shared" si="32"/>
        <v>0</v>
      </c>
      <c r="AB132" s="152">
        <f t="shared" si="32"/>
        <v>0</v>
      </c>
      <c r="AC132" s="152">
        <f t="shared" si="31"/>
        <v>0</v>
      </c>
      <c r="AD132" s="152">
        <f t="shared" si="31"/>
        <v>0</v>
      </c>
      <c r="AE132" s="152">
        <f t="shared" si="31"/>
        <v>0</v>
      </c>
      <c r="AF132" s="152">
        <f t="shared" si="31"/>
        <v>0</v>
      </c>
      <c r="AG132" s="152">
        <f t="shared" si="31"/>
        <v>0</v>
      </c>
      <c r="AH132" s="152">
        <f t="shared" si="31"/>
        <v>0</v>
      </c>
      <c r="AI132" s="152">
        <f t="shared" si="31"/>
        <v>0</v>
      </c>
      <c r="AJ132" s="152">
        <f t="shared" si="31"/>
        <v>0</v>
      </c>
      <c r="AK132" s="152">
        <f t="shared" si="31"/>
        <v>0</v>
      </c>
      <c r="AL132" s="152">
        <f t="shared" si="31"/>
        <v>0</v>
      </c>
      <c r="AM132" s="152">
        <f t="shared" si="31"/>
        <v>0</v>
      </c>
      <c r="AN132" s="152">
        <f t="shared" si="31"/>
        <v>0</v>
      </c>
      <c r="AO132" s="152">
        <f t="shared" si="31"/>
        <v>0</v>
      </c>
      <c r="AP132" s="152">
        <f t="shared" si="31"/>
        <v>0</v>
      </c>
      <c r="AQ132" s="152">
        <f t="shared" si="31"/>
        <v>0</v>
      </c>
      <c r="AR132" s="152">
        <f t="shared" si="26"/>
        <v>0</v>
      </c>
      <c r="AS132" s="152">
        <f t="shared" si="26"/>
        <v>0</v>
      </c>
      <c r="AT132" s="152">
        <f t="shared" si="26"/>
        <v>0</v>
      </c>
      <c r="AU132" s="152">
        <f t="shared" si="26"/>
        <v>0</v>
      </c>
      <c r="AV132" s="152">
        <f t="shared" si="26"/>
        <v>0</v>
      </c>
    </row>
    <row r="133" spans="1:48" x14ac:dyDescent="0.2">
      <c r="A133" s="165"/>
      <c r="B133" s="151" t="str">
        <f>IFERROR(VLOOKUP($A133,Salaire!$C:$E,2,0),"")</f>
        <v/>
      </c>
      <c r="C133" s="151" t="str">
        <f>IFERROR(VLOOKUP($A133,Salaire!$C:$E,3,0),"")</f>
        <v/>
      </c>
      <c r="D133" s="163"/>
      <c r="E133" s="163"/>
      <c r="F133" s="152" t="str">
        <f t="shared" si="21"/>
        <v/>
      </c>
      <c r="G133" s="152" t="str">
        <f t="shared" si="22"/>
        <v/>
      </c>
      <c r="H133" s="166"/>
      <c r="I133" s="165"/>
      <c r="J133" s="165"/>
      <c r="K133" s="152" t="str">
        <f t="shared" si="23"/>
        <v/>
      </c>
      <c r="L133" s="152" t="str">
        <f t="shared" ref="L133:L196" si="33">IFERROR(E133/K133,"")</f>
        <v/>
      </c>
      <c r="M133" s="152">
        <f t="shared" si="32"/>
        <v>0</v>
      </c>
      <c r="N133" s="152">
        <f t="shared" si="32"/>
        <v>0</v>
      </c>
      <c r="O133" s="152">
        <f t="shared" si="32"/>
        <v>0</v>
      </c>
      <c r="P133" s="152">
        <f t="shared" si="32"/>
        <v>0</v>
      </c>
      <c r="Q133" s="152">
        <f t="shared" si="32"/>
        <v>0</v>
      </c>
      <c r="R133" s="152">
        <f t="shared" si="32"/>
        <v>0</v>
      </c>
      <c r="S133" s="152">
        <f t="shared" si="32"/>
        <v>0</v>
      </c>
      <c r="T133" s="152">
        <f t="shared" si="32"/>
        <v>0</v>
      </c>
      <c r="U133" s="152">
        <f t="shared" si="32"/>
        <v>0</v>
      </c>
      <c r="V133" s="152">
        <f t="shared" si="32"/>
        <v>0</v>
      </c>
      <c r="W133" s="152">
        <f t="shared" si="32"/>
        <v>0</v>
      </c>
      <c r="X133" s="152">
        <f t="shared" si="32"/>
        <v>0</v>
      </c>
      <c r="Y133" s="152">
        <f t="shared" si="32"/>
        <v>0</v>
      </c>
      <c r="Z133" s="152">
        <f t="shared" si="32"/>
        <v>0</v>
      </c>
      <c r="AA133" s="152">
        <f t="shared" si="32"/>
        <v>0</v>
      </c>
      <c r="AB133" s="152">
        <f t="shared" si="32"/>
        <v>0</v>
      </c>
      <c r="AC133" s="152">
        <f t="shared" si="31"/>
        <v>0</v>
      </c>
      <c r="AD133" s="152">
        <f t="shared" si="31"/>
        <v>0</v>
      </c>
      <c r="AE133" s="152">
        <f t="shared" si="31"/>
        <v>0</v>
      </c>
      <c r="AF133" s="152">
        <f t="shared" si="31"/>
        <v>0</v>
      </c>
      <c r="AG133" s="152">
        <f t="shared" si="31"/>
        <v>0</v>
      </c>
      <c r="AH133" s="152">
        <f t="shared" si="31"/>
        <v>0</v>
      </c>
      <c r="AI133" s="152">
        <f t="shared" si="31"/>
        <v>0</v>
      </c>
      <c r="AJ133" s="152">
        <f t="shared" si="31"/>
        <v>0</v>
      </c>
      <c r="AK133" s="152">
        <f t="shared" si="31"/>
        <v>0</v>
      </c>
      <c r="AL133" s="152">
        <f t="shared" si="31"/>
        <v>0</v>
      </c>
      <c r="AM133" s="152">
        <f t="shared" si="31"/>
        <v>0</v>
      </c>
      <c r="AN133" s="152">
        <f t="shared" si="31"/>
        <v>0</v>
      </c>
      <c r="AO133" s="152">
        <f t="shared" si="31"/>
        <v>0</v>
      </c>
      <c r="AP133" s="152">
        <f t="shared" si="31"/>
        <v>0</v>
      </c>
      <c r="AQ133" s="152">
        <f t="shared" si="31"/>
        <v>0</v>
      </c>
      <c r="AR133" s="152">
        <f t="shared" si="26"/>
        <v>0</v>
      </c>
      <c r="AS133" s="152">
        <f t="shared" si="26"/>
        <v>0</v>
      </c>
      <c r="AT133" s="152">
        <f t="shared" si="26"/>
        <v>0</v>
      </c>
      <c r="AU133" s="152">
        <f t="shared" si="26"/>
        <v>0</v>
      </c>
      <c r="AV133" s="152">
        <f t="shared" si="26"/>
        <v>0</v>
      </c>
    </row>
    <row r="134" spans="1:48" x14ac:dyDescent="0.2">
      <c r="A134" s="165"/>
      <c r="B134" s="151" t="str">
        <f>IFERROR(VLOOKUP($A134,Salaire!$C:$E,2,0),"")</f>
        <v/>
      </c>
      <c r="C134" s="151" t="str">
        <f>IFERROR(VLOOKUP($A134,Salaire!$C:$E,3,0),"")</f>
        <v/>
      </c>
      <c r="D134" s="163"/>
      <c r="E134" s="163"/>
      <c r="F134" s="152" t="str">
        <f t="shared" ref="F134:F197" si="34">IF(E134&gt;0,E134-SUMIF($M$4:$AV$4,"&lt;"&amp;EOMONTH($D$2,0)+1,M134:AV134),"")</f>
        <v/>
      </c>
      <c r="G134" s="152" t="str">
        <f t="shared" ref="G134:G197" si="35">IF(E134&lt;&gt;"",SUM(M134:AQ134)-E134,"")</f>
        <v/>
      </c>
      <c r="H134" s="166"/>
      <c r="I134" s="165"/>
      <c r="J134" s="165"/>
      <c r="K134" s="152" t="str">
        <f t="shared" ref="K134:K197" si="36">IF(AND(I134&lt;&gt;"",J134&lt;&gt;""),DATEDIF(EOMONTH(I134,-1),EOMONTH(J134,0)+1,"ym"),"")</f>
        <v/>
      </c>
      <c r="L134" s="152" t="str">
        <f t="shared" si="33"/>
        <v/>
      </c>
      <c r="M134" s="152">
        <f t="shared" si="32"/>
        <v>0</v>
      </c>
      <c r="N134" s="152">
        <f t="shared" si="32"/>
        <v>0</v>
      </c>
      <c r="O134" s="152">
        <f t="shared" si="32"/>
        <v>0</v>
      </c>
      <c r="P134" s="152">
        <f t="shared" si="32"/>
        <v>0</v>
      </c>
      <c r="Q134" s="152">
        <f t="shared" si="32"/>
        <v>0</v>
      </c>
      <c r="R134" s="152">
        <f t="shared" si="32"/>
        <v>0</v>
      </c>
      <c r="S134" s="152">
        <f t="shared" si="32"/>
        <v>0</v>
      </c>
      <c r="T134" s="152">
        <f t="shared" si="32"/>
        <v>0</v>
      </c>
      <c r="U134" s="152">
        <f t="shared" si="32"/>
        <v>0</v>
      </c>
      <c r="V134" s="152">
        <f t="shared" si="32"/>
        <v>0</v>
      </c>
      <c r="W134" s="152">
        <f t="shared" si="32"/>
        <v>0</v>
      </c>
      <c r="X134" s="152">
        <f t="shared" si="32"/>
        <v>0</v>
      </c>
      <c r="Y134" s="152">
        <f t="shared" si="32"/>
        <v>0</v>
      </c>
      <c r="Z134" s="152">
        <f t="shared" si="32"/>
        <v>0</v>
      </c>
      <c r="AA134" s="152">
        <f t="shared" si="32"/>
        <v>0</v>
      </c>
      <c r="AB134" s="152">
        <f t="shared" si="32"/>
        <v>0</v>
      </c>
      <c r="AC134" s="152">
        <f t="shared" si="31"/>
        <v>0</v>
      </c>
      <c r="AD134" s="152">
        <f t="shared" si="31"/>
        <v>0</v>
      </c>
      <c r="AE134" s="152">
        <f t="shared" si="31"/>
        <v>0</v>
      </c>
      <c r="AF134" s="152">
        <f t="shared" si="31"/>
        <v>0</v>
      </c>
      <c r="AG134" s="152">
        <f t="shared" si="31"/>
        <v>0</v>
      </c>
      <c r="AH134" s="152">
        <f t="shared" si="31"/>
        <v>0</v>
      </c>
      <c r="AI134" s="152">
        <f t="shared" si="31"/>
        <v>0</v>
      </c>
      <c r="AJ134" s="152">
        <f t="shared" si="31"/>
        <v>0</v>
      </c>
      <c r="AK134" s="152">
        <f t="shared" si="31"/>
        <v>0</v>
      </c>
      <c r="AL134" s="152">
        <f t="shared" si="31"/>
        <v>0</v>
      </c>
      <c r="AM134" s="152">
        <f t="shared" si="31"/>
        <v>0</v>
      </c>
      <c r="AN134" s="152">
        <f t="shared" si="31"/>
        <v>0</v>
      </c>
      <c r="AO134" s="152">
        <f t="shared" si="31"/>
        <v>0</v>
      </c>
      <c r="AP134" s="152">
        <f t="shared" si="31"/>
        <v>0</v>
      </c>
      <c r="AQ134" s="152">
        <f t="shared" si="31"/>
        <v>0</v>
      </c>
      <c r="AR134" s="152">
        <f t="shared" si="26"/>
        <v>0</v>
      </c>
      <c r="AS134" s="152">
        <f t="shared" si="26"/>
        <v>0</v>
      </c>
      <c r="AT134" s="152">
        <f t="shared" si="26"/>
        <v>0</v>
      </c>
      <c r="AU134" s="152">
        <f t="shared" si="26"/>
        <v>0</v>
      </c>
      <c r="AV134" s="152">
        <f t="shared" si="26"/>
        <v>0</v>
      </c>
    </row>
    <row r="135" spans="1:48" x14ac:dyDescent="0.2">
      <c r="A135" s="165"/>
      <c r="B135" s="151" t="str">
        <f>IFERROR(VLOOKUP($A135,Salaire!$C:$E,2,0),"")</f>
        <v/>
      </c>
      <c r="C135" s="151" t="str">
        <f>IFERROR(VLOOKUP($A135,Salaire!$C:$E,3,0),"")</f>
        <v/>
      </c>
      <c r="D135" s="163"/>
      <c r="E135" s="163"/>
      <c r="F135" s="152" t="str">
        <f t="shared" si="34"/>
        <v/>
      </c>
      <c r="G135" s="152" t="str">
        <f t="shared" si="35"/>
        <v/>
      </c>
      <c r="H135" s="166"/>
      <c r="I135" s="165"/>
      <c r="J135" s="165"/>
      <c r="K135" s="152" t="str">
        <f t="shared" si="36"/>
        <v/>
      </c>
      <c r="L135" s="152" t="str">
        <f t="shared" si="33"/>
        <v/>
      </c>
      <c r="M135" s="152">
        <f t="shared" si="32"/>
        <v>0</v>
      </c>
      <c r="N135" s="152">
        <f t="shared" si="32"/>
        <v>0</v>
      </c>
      <c r="O135" s="152">
        <f t="shared" si="32"/>
        <v>0</v>
      </c>
      <c r="P135" s="152">
        <f t="shared" si="32"/>
        <v>0</v>
      </c>
      <c r="Q135" s="152">
        <f t="shared" si="32"/>
        <v>0</v>
      </c>
      <c r="R135" s="152">
        <f t="shared" si="32"/>
        <v>0</v>
      </c>
      <c r="S135" s="152">
        <f t="shared" si="32"/>
        <v>0</v>
      </c>
      <c r="T135" s="152">
        <f t="shared" si="32"/>
        <v>0</v>
      </c>
      <c r="U135" s="152">
        <f t="shared" si="32"/>
        <v>0</v>
      </c>
      <c r="V135" s="152">
        <f t="shared" si="32"/>
        <v>0</v>
      </c>
      <c r="W135" s="152">
        <f t="shared" si="32"/>
        <v>0</v>
      </c>
      <c r="X135" s="152">
        <f t="shared" si="32"/>
        <v>0</v>
      </c>
      <c r="Y135" s="152">
        <f t="shared" si="32"/>
        <v>0</v>
      </c>
      <c r="Z135" s="152">
        <f t="shared" si="32"/>
        <v>0</v>
      </c>
      <c r="AA135" s="152">
        <f t="shared" si="32"/>
        <v>0</v>
      </c>
      <c r="AB135" s="152">
        <f t="shared" si="32"/>
        <v>0</v>
      </c>
      <c r="AC135" s="152">
        <f t="shared" si="31"/>
        <v>0</v>
      </c>
      <c r="AD135" s="152">
        <f t="shared" si="31"/>
        <v>0</v>
      </c>
      <c r="AE135" s="152">
        <f t="shared" si="31"/>
        <v>0</v>
      </c>
      <c r="AF135" s="152">
        <f t="shared" si="31"/>
        <v>0</v>
      </c>
      <c r="AG135" s="152">
        <f t="shared" si="31"/>
        <v>0</v>
      </c>
      <c r="AH135" s="152">
        <f t="shared" si="31"/>
        <v>0</v>
      </c>
      <c r="AI135" s="152">
        <f t="shared" si="31"/>
        <v>0</v>
      </c>
      <c r="AJ135" s="152">
        <f t="shared" si="31"/>
        <v>0</v>
      </c>
      <c r="AK135" s="152">
        <f t="shared" si="31"/>
        <v>0</v>
      </c>
      <c r="AL135" s="152">
        <f t="shared" si="31"/>
        <v>0</v>
      </c>
      <c r="AM135" s="152">
        <f t="shared" si="31"/>
        <v>0</v>
      </c>
      <c r="AN135" s="152">
        <f t="shared" si="31"/>
        <v>0</v>
      </c>
      <c r="AO135" s="152">
        <f t="shared" si="31"/>
        <v>0</v>
      </c>
      <c r="AP135" s="152">
        <f t="shared" si="31"/>
        <v>0</v>
      </c>
      <c r="AQ135" s="152">
        <f t="shared" si="31"/>
        <v>0</v>
      </c>
      <c r="AR135" s="152">
        <f t="shared" si="26"/>
        <v>0</v>
      </c>
      <c r="AS135" s="152">
        <f t="shared" si="26"/>
        <v>0</v>
      </c>
      <c r="AT135" s="152">
        <f t="shared" si="26"/>
        <v>0</v>
      </c>
      <c r="AU135" s="152">
        <f t="shared" si="26"/>
        <v>0</v>
      </c>
      <c r="AV135" s="152">
        <f t="shared" si="26"/>
        <v>0</v>
      </c>
    </row>
    <row r="136" spans="1:48" x14ac:dyDescent="0.2">
      <c r="A136" s="165"/>
      <c r="B136" s="151" t="str">
        <f>IFERROR(VLOOKUP($A136,Salaire!$C:$E,2,0),"")</f>
        <v/>
      </c>
      <c r="C136" s="151" t="str">
        <f>IFERROR(VLOOKUP($A136,Salaire!$C:$E,3,0),"")</f>
        <v/>
      </c>
      <c r="D136" s="163"/>
      <c r="E136" s="163"/>
      <c r="F136" s="152" t="str">
        <f t="shared" si="34"/>
        <v/>
      </c>
      <c r="G136" s="152" t="str">
        <f t="shared" si="35"/>
        <v/>
      </c>
      <c r="H136" s="166"/>
      <c r="I136" s="165"/>
      <c r="J136" s="165"/>
      <c r="K136" s="152" t="str">
        <f t="shared" si="36"/>
        <v/>
      </c>
      <c r="L136" s="152" t="str">
        <f t="shared" si="33"/>
        <v/>
      </c>
      <c r="M136" s="152">
        <f t="shared" si="32"/>
        <v>0</v>
      </c>
      <c r="N136" s="152">
        <f t="shared" si="32"/>
        <v>0</v>
      </c>
      <c r="O136" s="152">
        <f t="shared" si="32"/>
        <v>0</v>
      </c>
      <c r="P136" s="152">
        <f t="shared" si="32"/>
        <v>0</v>
      </c>
      <c r="Q136" s="152">
        <f t="shared" si="32"/>
        <v>0</v>
      </c>
      <c r="R136" s="152">
        <f t="shared" si="32"/>
        <v>0</v>
      </c>
      <c r="S136" s="152">
        <f t="shared" si="32"/>
        <v>0</v>
      </c>
      <c r="T136" s="152">
        <f t="shared" si="32"/>
        <v>0</v>
      </c>
      <c r="U136" s="152">
        <f t="shared" si="32"/>
        <v>0</v>
      </c>
      <c r="V136" s="152">
        <f t="shared" si="32"/>
        <v>0</v>
      </c>
      <c r="W136" s="152">
        <f t="shared" si="32"/>
        <v>0</v>
      </c>
      <c r="X136" s="152">
        <f t="shared" si="32"/>
        <v>0</v>
      </c>
      <c r="Y136" s="152">
        <f t="shared" si="32"/>
        <v>0</v>
      </c>
      <c r="Z136" s="152">
        <f t="shared" si="32"/>
        <v>0</v>
      </c>
      <c r="AA136" s="152">
        <f t="shared" si="32"/>
        <v>0</v>
      </c>
      <c r="AB136" s="152">
        <f t="shared" si="32"/>
        <v>0</v>
      </c>
      <c r="AC136" s="152">
        <f t="shared" si="31"/>
        <v>0</v>
      </c>
      <c r="AD136" s="152">
        <f t="shared" si="31"/>
        <v>0</v>
      </c>
      <c r="AE136" s="152">
        <f t="shared" si="31"/>
        <v>0</v>
      </c>
      <c r="AF136" s="152">
        <f t="shared" si="31"/>
        <v>0</v>
      </c>
      <c r="AG136" s="152">
        <f t="shared" si="31"/>
        <v>0</v>
      </c>
      <c r="AH136" s="152">
        <f t="shared" si="31"/>
        <v>0</v>
      </c>
      <c r="AI136" s="152">
        <f t="shared" si="31"/>
        <v>0</v>
      </c>
      <c r="AJ136" s="152">
        <f t="shared" si="31"/>
        <v>0</v>
      </c>
      <c r="AK136" s="152">
        <f t="shared" si="31"/>
        <v>0</v>
      </c>
      <c r="AL136" s="152">
        <f t="shared" si="31"/>
        <v>0</v>
      </c>
      <c r="AM136" s="152">
        <f t="shared" si="31"/>
        <v>0</v>
      </c>
      <c r="AN136" s="152">
        <f t="shared" si="31"/>
        <v>0</v>
      </c>
      <c r="AO136" s="152">
        <f t="shared" si="31"/>
        <v>0</v>
      </c>
      <c r="AP136" s="152">
        <f t="shared" si="31"/>
        <v>0</v>
      </c>
      <c r="AQ136" s="152">
        <f t="shared" si="31"/>
        <v>0</v>
      </c>
      <c r="AR136" s="152">
        <f t="shared" ref="AR136:AV186" si="37">+IF(AND(AR$4&gt;=EOMONTH($I136,0),AR$4&lt;=EOMONTH($J136,0)),$L136,0)</f>
        <v>0</v>
      </c>
      <c r="AS136" s="152">
        <f t="shared" si="37"/>
        <v>0</v>
      </c>
      <c r="AT136" s="152">
        <f t="shared" si="37"/>
        <v>0</v>
      </c>
      <c r="AU136" s="152">
        <f t="shared" si="37"/>
        <v>0</v>
      </c>
      <c r="AV136" s="152">
        <f t="shared" si="37"/>
        <v>0</v>
      </c>
    </row>
    <row r="137" spans="1:48" x14ac:dyDescent="0.2">
      <c r="A137" s="165"/>
      <c r="B137" s="151" t="str">
        <f>IFERROR(VLOOKUP($A137,Salaire!$C:$E,2,0),"")</f>
        <v/>
      </c>
      <c r="C137" s="151" t="str">
        <f>IFERROR(VLOOKUP($A137,Salaire!$C:$E,3,0),"")</f>
        <v/>
      </c>
      <c r="D137" s="163"/>
      <c r="E137" s="163"/>
      <c r="F137" s="152" t="str">
        <f t="shared" si="34"/>
        <v/>
      </c>
      <c r="G137" s="152" t="str">
        <f t="shared" si="35"/>
        <v/>
      </c>
      <c r="H137" s="166"/>
      <c r="I137" s="165"/>
      <c r="J137" s="165"/>
      <c r="K137" s="152" t="str">
        <f t="shared" si="36"/>
        <v/>
      </c>
      <c r="L137" s="152" t="str">
        <f t="shared" si="33"/>
        <v/>
      </c>
      <c r="M137" s="152">
        <f t="shared" si="32"/>
        <v>0</v>
      </c>
      <c r="N137" s="152">
        <f t="shared" si="32"/>
        <v>0</v>
      </c>
      <c r="O137" s="152">
        <f t="shared" si="32"/>
        <v>0</v>
      </c>
      <c r="P137" s="152">
        <f t="shared" si="32"/>
        <v>0</v>
      </c>
      <c r="Q137" s="152">
        <f t="shared" si="32"/>
        <v>0</v>
      </c>
      <c r="R137" s="152">
        <f t="shared" si="32"/>
        <v>0</v>
      </c>
      <c r="S137" s="152">
        <f t="shared" si="32"/>
        <v>0</v>
      </c>
      <c r="T137" s="152">
        <f t="shared" si="32"/>
        <v>0</v>
      </c>
      <c r="U137" s="152">
        <f t="shared" si="32"/>
        <v>0</v>
      </c>
      <c r="V137" s="152">
        <f t="shared" si="32"/>
        <v>0</v>
      </c>
      <c r="W137" s="152">
        <f t="shared" si="32"/>
        <v>0</v>
      </c>
      <c r="X137" s="152">
        <f t="shared" si="32"/>
        <v>0</v>
      </c>
      <c r="Y137" s="152">
        <f t="shared" si="32"/>
        <v>0</v>
      </c>
      <c r="Z137" s="152">
        <f t="shared" si="32"/>
        <v>0</v>
      </c>
      <c r="AA137" s="152">
        <f t="shared" si="32"/>
        <v>0</v>
      </c>
      <c r="AB137" s="152">
        <f t="shared" si="32"/>
        <v>0</v>
      </c>
      <c r="AC137" s="152">
        <f t="shared" si="31"/>
        <v>0</v>
      </c>
      <c r="AD137" s="152">
        <f t="shared" si="31"/>
        <v>0</v>
      </c>
      <c r="AE137" s="152">
        <f t="shared" si="31"/>
        <v>0</v>
      </c>
      <c r="AF137" s="152">
        <f t="shared" si="31"/>
        <v>0</v>
      </c>
      <c r="AG137" s="152">
        <f t="shared" si="31"/>
        <v>0</v>
      </c>
      <c r="AH137" s="152">
        <f t="shared" si="31"/>
        <v>0</v>
      </c>
      <c r="AI137" s="152">
        <f t="shared" si="31"/>
        <v>0</v>
      </c>
      <c r="AJ137" s="152">
        <f t="shared" si="31"/>
        <v>0</v>
      </c>
      <c r="AK137" s="152">
        <f t="shared" si="31"/>
        <v>0</v>
      </c>
      <c r="AL137" s="152">
        <f t="shared" si="31"/>
        <v>0</v>
      </c>
      <c r="AM137" s="152">
        <f t="shared" si="31"/>
        <v>0</v>
      </c>
      <c r="AN137" s="152">
        <f t="shared" si="31"/>
        <v>0</v>
      </c>
      <c r="AO137" s="152">
        <f t="shared" si="31"/>
        <v>0</v>
      </c>
      <c r="AP137" s="152">
        <f t="shared" si="31"/>
        <v>0</v>
      </c>
      <c r="AQ137" s="152">
        <f t="shared" si="31"/>
        <v>0</v>
      </c>
      <c r="AR137" s="152">
        <f t="shared" si="37"/>
        <v>0</v>
      </c>
      <c r="AS137" s="152">
        <f t="shared" si="37"/>
        <v>0</v>
      </c>
      <c r="AT137" s="152">
        <f t="shared" si="37"/>
        <v>0</v>
      </c>
      <c r="AU137" s="152">
        <f t="shared" si="37"/>
        <v>0</v>
      </c>
      <c r="AV137" s="152">
        <f t="shared" si="37"/>
        <v>0</v>
      </c>
    </row>
    <row r="138" spans="1:48" x14ac:dyDescent="0.2">
      <c r="A138" s="165"/>
      <c r="B138" s="151" t="str">
        <f>IFERROR(VLOOKUP($A138,Salaire!$C:$E,2,0),"")</f>
        <v/>
      </c>
      <c r="C138" s="151" t="str">
        <f>IFERROR(VLOOKUP($A138,Salaire!$C:$E,3,0),"")</f>
        <v/>
      </c>
      <c r="D138" s="163"/>
      <c r="E138" s="163"/>
      <c r="F138" s="152" t="str">
        <f t="shared" si="34"/>
        <v/>
      </c>
      <c r="G138" s="152" t="str">
        <f t="shared" si="35"/>
        <v/>
      </c>
      <c r="H138" s="166"/>
      <c r="I138" s="165"/>
      <c r="J138" s="165"/>
      <c r="K138" s="152" t="str">
        <f t="shared" si="36"/>
        <v/>
      </c>
      <c r="L138" s="152" t="str">
        <f t="shared" si="33"/>
        <v/>
      </c>
      <c r="M138" s="152">
        <f t="shared" si="32"/>
        <v>0</v>
      </c>
      <c r="N138" s="152">
        <f t="shared" si="32"/>
        <v>0</v>
      </c>
      <c r="O138" s="152">
        <f t="shared" si="32"/>
        <v>0</v>
      </c>
      <c r="P138" s="152">
        <f t="shared" si="32"/>
        <v>0</v>
      </c>
      <c r="Q138" s="152">
        <f t="shared" si="32"/>
        <v>0</v>
      </c>
      <c r="R138" s="152">
        <f t="shared" si="32"/>
        <v>0</v>
      </c>
      <c r="S138" s="152">
        <f t="shared" si="32"/>
        <v>0</v>
      </c>
      <c r="T138" s="152">
        <f t="shared" si="32"/>
        <v>0</v>
      </c>
      <c r="U138" s="152">
        <f t="shared" si="32"/>
        <v>0</v>
      </c>
      <c r="V138" s="152">
        <f t="shared" si="32"/>
        <v>0</v>
      </c>
      <c r="W138" s="152">
        <f t="shared" si="32"/>
        <v>0</v>
      </c>
      <c r="X138" s="152">
        <f t="shared" si="32"/>
        <v>0</v>
      </c>
      <c r="Y138" s="152">
        <f t="shared" si="32"/>
        <v>0</v>
      </c>
      <c r="Z138" s="152">
        <f t="shared" si="32"/>
        <v>0</v>
      </c>
      <c r="AA138" s="152">
        <f t="shared" si="32"/>
        <v>0</v>
      </c>
      <c r="AB138" s="152">
        <f t="shared" si="32"/>
        <v>0</v>
      </c>
      <c r="AC138" s="152">
        <f t="shared" si="31"/>
        <v>0</v>
      </c>
      <c r="AD138" s="152">
        <f t="shared" si="31"/>
        <v>0</v>
      </c>
      <c r="AE138" s="152">
        <f t="shared" si="31"/>
        <v>0</v>
      </c>
      <c r="AF138" s="152">
        <f t="shared" si="31"/>
        <v>0</v>
      </c>
      <c r="AG138" s="152">
        <f t="shared" si="31"/>
        <v>0</v>
      </c>
      <c r="AH138" s="152">
        <f t="shared" si="31"/>
        <v>0</v>
      </c>
      <c r="AI138" s="152">
        <f t="shared" si="31"/>
        <v>0</v>
      </c>
      <c r="AJ138" s="152">
        <f t="shared" si="31"/>
        <v>0</v>
      </c>
      <c r="AK138" s="152">
        <f t="shared" si="31"/>
        <v>0</v>
      </c>
      <c r="AL138" s="152">
        <f t="shared" si="31"/>
        <v>0</v>
      </c>
      <c r="AM138" s="152">
        <f t="shared" si="31"/>
        <v>0</v>
      </c>
      <c r="AN138" s="152">
        <f t="shared" si="31"/>
        <v>0</v>
      </c>
      <c r="AO138" s="152">
        <f t="shared" si="31"/>
        <v>0</v>
      </c>
      <c r="AP138" s="152">
        <f t="shared" si="31"/>
        <v>0</v>
      </c>
      <c r="AQ138" s="152">
        <f t="shared" si="31"/>
        <v>0</v>
      </c>
      <c r="AR138" s="152">
        <f t="shared" si="37"/>
        <v>0</v>
      </c>
      <c r="AS138" s="152">
        <f t="shared" si="37"/>
        <v>0</v>
      </c>
      <c r="AT138" s="152">
        <f t="shared" si="37"/>
        <v>0</v>
      </c>
      <c r="AU138" s="152">
        <f t="shared" si="37"/>
        <v>0</v>
      </c>
      <c r="AV138" s="152">
        <f t="shared" si="37"/>
        <v>0</v>
      </c>
    </row>
    <row r="139" spans="1:48" x14ac:dyDescent="0.2">
      <c r="A139" s="165"/>
      <c r="B139" s="151" t="str">
        <f>IFERROR(VLOOKUP($A139,Salaire!$C:$E,2,0),"")</f>
        <v/>
      </c>
      <c r="C139" s="151" t="str">
        <f>IFERROR(VLOOKUP($A139,Salaire!$C:$E,3,0),"")</f>
        <v/>
      </c>
      <c r="D139" s="163"/>
      <c r="E139" s="163"/>
      <c r="F139" s="152" t="str">
        <f t="shared" si="34"/>
        <v/>
      </c>
      <c r="G139" s="152" t="str">
        <f t="shared" si="35"/>
        <v/>
      </c>
      <c r="H139" s="166"/>
      <c r="I139" s="165"/>
      <c r="J139" s="165"/>
      <c r="K139" s="152" t="str">
        <f t="shared" si="36"/>
        <v/>
      </c>
      <c r="L139" s="152" t="str">
        <f t="shared" si="33"/>
        <v/>
      </c>
      <c r="M139" s="152">
        <f t="shared" si="32"/>
        <v>0</v>
      </c>
      <c r="N139" s="152">
        <f t="shared" si="32"/>
        <v>0</v>
      </c>
      <c r="O139" s="152">
        <f t="shared" si="32"/>
        <v>0</v>
      </c>
      <c r="P139" s="152">
        <f t="shared" si="32"/>
        <v>0</v>
      </c>
      <c r="Q139" s="152">
        <f t="shared" si="32"/>
        <v>0</v>
      </c>
      <c r="R139" s="152">
        <f t="shared" si="32"/>
        <v>0</v>
      </c>
      <c r="S139" s="152">
        <f t="shared" si="32"/>
        <v>0</v>
      </c>
      <c r="T139" s="152">
        <f t="shared" si="32"/>
        <v>0</v>
      </c>
      <c r="U139" s="152">
        <f t="shared" si="32"/>
        <v>0</v>
      </c>
      <c r="V139" s="152">
        <f t="shared" si="32"/>
        <v>0</v>
      </c>
      <c r="W139" s="152">
        <f t="shared" si="32"/>
        <v>0</v>
      </c>
      <c r="X139" s="152">
        <f t="shared" si="32"/>
        <v>0</v>
      </c>
      <c r="Y139" s="152">
        <f t="shared" si="32"/>
        <v>0</v>
      </c>
      <c r="Z139" s="152">
        <f t="shared" si="32"/>
        <v>0</v>
      </c>
      <c r="AA139" s="152">
        <f t="shared" si="32"/>
        <v>0</v>
      </c>
      <c r="AB139" s="152">
        <f t="shared" si="32"/>
        <v>0</v>
      </c>
      <c r="AC139" s="152">
        <f t="shared" si="31"/>
        <v>0</v>
      </c>
      <c r="AD139" s="152">
        <f t="shared" si="31"/>
        <v>0</v>
      </c>
      <c r="AE139" s="152">
        <f t="shared" si="31"/>
        <v>0</v>
      </c>
      <c r="AF139" s="152">
        <f t="shared" si="31"/>
        <v>0</v>
      </c>
      <c r="AG139" s="152">
        <f t="shared" si="31"/>
        <v>0</v>
      </c>
      <c r="AH139" s="152">
        <f t="shared" si="31"/>
        <v>0</v>
      </c>
      <c r="AI139" s="152">
        <f t="shared" si="31"/>
        <v>0</v>
      </c>
      <c r="AJ139" s="152">
        <f t="shared" si="31"/>
        <v>0</v>
      </c>
      <c r="AK139" s="152">
        <f t="shared" si="31"/>
        <v>0</v>
      </c>
      <c r="AL139" s="152">
        <f t="shared" si="31"/>
        <v>0</v>
      </c>
      <c r="AM139" s="152">
        <f t="shared" si="31"/>
        <v>0</v>
      </c>
      <c r="AN139" s="152">
        <f t="shared" si="31"/>
        <v>0</v>
      </c>
      <c r="AO139" s="152">
        <f t="shared" si="31"/>
        <v>0</v>
      </c>
      <c r="AP139" s="152">
        <f t="shared" si="31"/>
        <v>0</v>
      </c>
      <c r="AQ139" s="152">
        <f t="shared" si="31"/>
        <v>0</v>
      </c>
      <c r="AR139" s="152">
        <f t="shared" si="37"/>
        <v>0</v>
      </c>
      <c r="AS139" s="152">
        <f t="shared" si="37"/>
        <v>0</v>
      </c>
      <c r="AT139" s="152">
        <f t="shared" si="37"/>
        <v>0</v>
      </c>
      <c r="AU139" s="152">
        <f t="shared" si="37"/>
        <v>0</v>
      </c>
      <c r="AV139" s="152">
        <f t="shared" si="37"/>
        <v>0</v>
      </c>
    </row>
    <row r="140" spans="1:48" x14ac:dyDescent="0.2">
      <c r="A140" s="165"/>
      <c r="B140" s="151" t="str">
        <f>IFERROR(VLOOKUP($A140,Salaire!$C:$E,2,0),"")</f>
        <v/>
      </c>
      <c r="C140" s="151" t="str">
        <f>IFERROR(VLOOKUP($A140,Salaire!$C:$E,3,0),"")</f>
        <v/>
      </c>
      <c r="D140" s="163"/>
      <c r="E140" s="163"/>
      <c r="F140" s="152" t="str">
        <f t="shared" si="34"/>
        <v/>
      </c>
      <c r="G140" s="152" t="str">
        <f t="shared" si="35"/>
        <v/>
      </c>
      <c r="H140" s="166"/>
      <c r="I140" s="165"/>
      <c r="J140" s="165"/>
      <c r="K140" s="152" t="str">
        <f t="shared" si="36"/>
        <v/>
      </c>
      <c r="L140" s="152" t="str">
        <f t="shared" si="33"/>
        <v/>
      </c>
      <c r="M140" s="152">
        <f t="shared" si="32"/>
        <v>0</v>
      </c>
      <c r="N140" s="152">
        <f t="shared" si="32"/>
        <v>0</v>
      </c>
      <c r="O140" s="152">
        <f t="shared" si="32"/>
        <v>0</v>
      </c>
      <c r="P140" s="152">
        <f t="shared" si="32"/>
        <v>0</v>
      </c>
      <c r="Q140" s="152">
        <f t="shared" si="32"/>
        <v>0</v>
      </c>
      <c r="R140" s="152">
        <f t="shared" si="32"/>
        <v>0</v>
      </c>
      <c r="S140" s="152">
        <f t="shared" si="32"/>
        <v>0</v>
      </c>
      <c r="T140" s="152">
        <f t="shared" si="32"/>
        <v>0</v>
      </c>
      <c r="U140" s="152">
        <f t="shared" si="32"/>
        <v>0</v>
      </c>
      <c r="V140" s="152">
        <f t="shared" si="32"/>
        <v>0</v>
      </c>
      <c r="W140" s="152">
        <f t="shared" si="32"/>
        <v>0</v>
      </c>
      <c r="X140" s="152">
        <f t="shared" si="32"/>
        <v>0</v>
      </c>
      <c r="Y140" s="152">
        <f t="shared" si="32"/>
        <v>0</v>
      </c>
      <c r="Z140" s="152">
        <f t="shared" si="32"/>
        <v>0</v>
      </c>
      <c r="AA140" s="152">
        <f t="shared" si="32"/>
        <v>0</v>
      </c>
      <c r="AB140" s="152">
        <f t="shared" si="32"/>
        <v>0</v>
      </c>
      <c r="AC140" s="152">
        <f t="shared" si="31"/>
        <v>0</v>
      </c>
      <c r="AD140" s="152">
        <f t="shared" si="31"/>
        <v>0</v>
      </c>
      <c r="AE140" s="152">
        <f t="shared" si="31"/>
        <v>0</v>
      </c>
      <c r="AF140" s="152">
        <f t="shared" si="31"/>
        <v>0</v>
      </c>
      <c r="AG140" s="152">
        <f t="shared" si="31"/>
        <v>0</v>
      </c>
      <c r="AH140" s="152">
        <f t="shared" si="31"/>
        <v>0</v>
      </c>
      <c r="AI140" s="152">
        <f t="shared" si="31"/>
        <v>0</v>
      </c>
      <c r="AJ140" s="152">
        <f t="shared" si="31"/>
        <v>0</v>
      </c>
      <c r="AK140" s="152">
        <f t="shared" si="31"/>
        <v>0</v>
      </c>
      <c r="AL140" s="152">
        <f t="shared" si="31"/>
        <v>0</v>
      </c>
      <c r="AM140" s="152">
        <f t="shared" si="31"/>
        <v>0</v>
      </c>
      <c r="AN140" s="152">
        <f t="shared" si="31"/>
        <v>0</v>
      </c>
      <c r="AO140" s="152">
        <f t="shared" si="31"/>
        <v>0</v>
      </c>
      <c r="AP140" s="152">
        <f t="shared" si="31"/>
        <v>0</v>
      </c>
      <c r="AQ140" s="152">
        <f t="shared" si="31"/>
        <v>0</v>
      </c>
      <c r="AR140" s="152">
        <f t="shared" si="37"/>
        <v>0</v>
      </c>
      <c r="AS140" s="152">
        <f t="shared" si="37"/>
        <v>0</v>
      </c>
      <c r="AT140" s="152">
        <f t="shared" si="37"/>
        <v>0</v>
      </c>
      <c r="AU140" s="152">
        <f t="shared" si="37"/>
        <v>0</v>
      </c>
      <c r="AV140" s="152">
        <f t="shared" si="37"/>
        <v>0</v>
      </c>
    </row>
    <row r="141" spans="1:48" x14ac:dyDescent="0.2">
      <c r="A141" s="165"/>
      <c r="B141" s="151" t="str">
        <f>IFERROR(VLOOKUP($A141,Salaire!$C:$E,2,0),"")</f>
        <v/>
      </c>
      <c r="C141" s="151" t="str">
        <f>IFERROR(VLOOKUP($A141,Salaire!$C:$E,3,0),"")</f>
        <v/>
      </c>
      <c r="D141" s="163"/>
      <c r="E141" s="163"/>
      <c r="F141" s="152" t="str">
        <f t="shared" si="34"/>
        <v/>
      </c>
      <c r="G141" s="152" t="str">
        <f t="shared" si="35"/>
        <v/>
      </c>
      <c r="H141" s="166"/>
      <c r="I141" s="165"/>
      <c r="J141" s="165"/>
      <c r="K141" s="152" t="str">
        <f t="shared" si="36"/>
        <v/>
      </c>
      <c r="L141" s="152" t="str">
        <f t="shared" si="33"/>
        <v/>
      </c>
      <c r="M141" s="152">
        <f t="shared" si="32"/>
        <v>0</v>
      </c>
      <c r="N141" s="152">
        <f t="shared" si="32"/>
        <v>0</v>
      </c>
      <c r="O141" s="152">
        <f t="shared" si="32"/>
        <v>0</v>
      </c>
      <c r="P141" s="152">
        <f t="shared" si="32"/>
        <v>0</v>
      </c>
      <c r="Q141" s="152">
        <f t="shared" si="32"/>
        <v>0</v>
      </c>
      <c r="R141" s="152">
        <f t="shared" si="32"/>
        <v>0</v>
      </c>
      <c r="S141" s="152">
        <f t="shared" si="32"/>
        <v>0</v>
      </c>
      <c r="T141" s="152">
        <f t="shared" si="32"/>
        <v>0</v>
      </c>
      <c r="U141" s="152">
        <f t="shared" si="32"/>
        <v>0</v>
      </c>
      <c r="V141" s="152">
        <f t="shared" si="32"/>
        <v>0</v>
      </c>
      <c r="W141" s="152">
        <f t="shared" si="32"/>
        <v>0</v>
      </c>
      <c r="X141" s="152">
        <f t="shared" si="32"/>
        <v>0</v>
      </c>
      <c r="Y141" s="152">
        <f t="shared" si="32"/>
        <v>0</v>
      </c>
      <c r="Z141" s="152">
        <f t="shared" si="32"/>
        <v>0</v>
      </c>
      <c r="AA141" s="152">
        <f t="shared" si="32"/>
        <v>0</v>
      </c>
      <c r="AB141" s="152">
        <f t="shared" si="32"/>
        <v>0</v>
      </c>
      <c r="AC141" s="152">
        <f t="shared" si="31"/>
        <v>0</v>
      </c>
      <c r="AD141" s="152">
        <f t="shared" si="31"/>
        <v>0</v>
      </c>
      <c r="AE141" s="152">
        <f t="shared" si="31"/>
        <v>0</v>
      </c>
      <c r="AF141" s="152">
        <f t="shared" si="31"/>
        <v>0</v>
      </c>
      <c r="AG141" s="152">
        <f t="shared" si="31"/>
        <v>0</v>
      </c>
      <c r="AH141" s="152">
        <f t="shared" si="31"/>
        <v>0</v>
      </c>
      <c r="AI141" s="152">
        <f t="shared" si="31"/>
        <v>0</v>
      </c>
      <c r="AJ141" s="152">
        <f t="shared" si="31"/>
        <v>0</v>
      </c>
      <c r="AK141" s="152">
        <f t="shared" si="31"/>
        <v>0</v>
      </c>
      <c r="AL141" s="152">
        <f t="shared" si="31"/>
        <v>0</v>
      </c>
      <c r="AM141" s="152">
        <f t="shared" si="31"/>
        <v>0</v>
      </c>
      <c r="AN141" s="152">
        <f t="shared" si="31"/>
        <v>0</v>
      </c>
      <c r="AO141" s="152">
        <f t="shared" si="31"/>
        <v>0</v>
      </c>
      <c r="AP141" s="152">
        <f t="shared" si="31"/>
        <v>0</v>
      </c>
      <c r="AQ141" s="152">
        <f t="shared" si="31"/>
        <v>0</v>
      </c>
      <c r="AR141" s="152">
        <f t="shared" si="37"/>
        <v>0</v>
      </c>
      <c r="AS141" s="152">
        <f t="shared" si="37"/>
        <v>0</v>
      </c>
      <c r="AT141" s="152">
        <f t="shared" si="37"/>
        <v>0</v>
      </c>
      <c r="AU141" s="152">
        <f t="shared" si="37"/>
        <v>0</v>
      </c>
      <c r="AV141" s="152">
        <f t="shared" si="37"/>
        <v>0</v>
      </c>
    </row>
    <row r="142" spans="1:48" x14ac:dyDescent="0.2">
      <c r="A142" s="165"/>
      <c r="B142" s="151" t="str">
        <f>IFERROR(VLOOKUP($A142,Salaire!$C:$E,2,0),"")</f>
        <v/>
      </c>
      <c r="C142" s="151" t="str">
        <f>IFERROR(VLOOKUP($A142,Salaire!$C:$E,3,0),"")</f>
        <v/>
      </c>
      <c r="D142" s="163"/>
      <c r="E142" s="163"/>
      <c r="F142" s="152" t="str">
        <f t="shared" si="34"/>
        <v/>
      </c>
      <c r="G142" s="152" t="str">
        <f t="shared" si="35"/>
        <v/>
      </c>
      <c r="H142" s="166"/>
      <c r="I142" s="165"/>
      <c r="J142" s="165"/>
      <c r="K142" s="152" t="str">
        <f t="shared" si="36"/>
        <v/>
      </c>
      <c r="L142" s="152" t="str">
        <f t="shared" si="33"/>
        <v/>
      </c>
      <c r="M142" s="152">
        <f t="shared" si="32"/>
        <v>0</v>
      </c>
      <c r="N142" s="152">
        <f t="shared" si="32"/>
        <v>0</v>
      </c>
      <c r="O142" s="152">
        <f t="shared" si="32"/>
        <v>0</v>
      </c>
      <c r="P142" s="152">
        <f t="shared" si="32"/>
        <v>0</v>
      </c>
      <c r="Q142" s="152">
        <f t="shared" si="32"/>
        <v>0</v>
      </c>
      <c r="R142" s="152">
        <f t="shared" si="32"/>
        <v>0</v>
      </c>
      <c r="S142" s="152">
        <f t="shared" si="32"/>
        <v>0</v>
      </c>
      <c r="T142" s="152">
        <f t="shared" si="32"/>
        <v>0</v>
      </c>
      <c r="U142" s="152">
        <f t="shared" si="32"/>
        <v>0</v>
      </c>
      <c r="V142" s="152">
        <f t="shared" si="32"/>
        <v>0</v>
      </c>
      <c r="W142" s="152">
        <f t="shared" si="32"/>
        <v>0</v>
      </c>
      <c r="X142" s="152">
        <f t="shared" si="32"/>
        <v>0</v>
      </c>
      <c r="Y142" s="152">
        <f t="shared" si="32"/>
        <v>0</v>
      </c>
      <c r="Z142" s="152">
        <f t="shared" si="32"/>
        <v>0</v>
      </c>
      <c r="AA142" s="152">
        <f t="shared" si="32"/>
        <v>0</v>
      </c>
      <c r="AB142" s="152">
        <f t="shared" ref="AB142:AQ157" si="38">+IF(AND(AB$4&gt;=EOMONTH($I142,0),AB$4&lt;=EOMONTH($J142,0)),$L142,0)</f>
        <v>0</v>
      </c>
      <c r="AC142" s="152">
        <f t="shared" si="38"/>
        <v>0</v>
      </c>
      <c r="AD142" s="152">
        <f t="shared" si="38"/>
        <v>0</v>
      </c>
      <c r="AE142" s="152">
        <f t="shared" si="38"/>
        <v>0</v>
      </c>
      <c r="AF142" s="152">
        <f t="shared" si="38"/>
        <v>0</v>
      </c>
      <c r="AG142" s="152">
        <f t="shared" si="38"/>
        <v>0</v>
      </c>
      <c r="AH142" s="152">
        <f t="shared" si="38"/>
        <v>0</v>
      </c>
      <c r="AI142" s="152">
        <f t="shared" si="38"/>
        <v>0</v>
      </c>
      <c r="AJ142" s="152">
        <f t="shared" si="38"/>
        <v>0</v>
      </c>
      <c r="AK142" s="152">
        <f t="shared" si="38"/>
        <v>0</v>
      </c>
      <c r="AL142" s="152">
        <f t="shared" si="38"/>
        <v>0</v>
      </c>
      <c r="AM142" s="152">
        <f t="shared" si="38"/>
        <v>0</v>
      </c>
      <c r="AN142" s="152">
        <f t="shared" si="38"/>
        <v>0</v>
      </c>
      <c r="AO142" s="152">
        <f t="shared" si="38"/>
        <v>0</v>
      </c>
      <c r="AP142" s="152">
        <f t="shared" si="38"/>
        <v>0</v>
      </c>
      <c r="AQ142" s="152">
        <f t="shared" si="38"/>
        <v>0</v>
      </c>
      <c r="AR142" s="152">
        <f t="shared" si="37"/>
        <v>0</v>
      </c>
      <c r="AS142" s="152">
        <f t="shared" si="37"/>
        <v>0</v>
      </c>
      <c r="AT142" s="152">
        <f t="shared" si="37"/>
        <v>0</v>
      </c>
      <c r="AU142" s="152">
        <f t="shared" si="37"/>
        <v>0</v>
      </c>
      <c r="AV142" s="152">
        <f t="shared" si="37"/>
        <v>0</v>
      </c>
    </row>
    <row r="143" spans="1:48" x14ac:dyDescent="0.2">
      <c r="A143" s="165"/>
      <c r="B143" s="151" t="str">
        <f>IFERROR(VLOOKUP($A143,Salaire!$C:$E,2,0),"")</f>
        <v/>
      </c>
      <c r="C143" s="151" t="str">
        <f>IFERROR(VLOOKUP($A143,Salaire!$C:$E,3,0),"")</f>
        <v/>
      </c>
      <c r="D143" s="163"/>
      <c r="E143" s="163"/>
      <c r="F143" s="152" t="str">
        <f t="shared" si="34"/>
        <v/>
      </c>
      <c r="G143" s="152" t="str">
        <f t="shared" si="35"/>
        <v/>
      </c>
      <c r="H143" s="166"/>
      <c r="I143" s="165"/>
      <c r="J143" s="165"/>
      <c r="K143" s="152" t="str">
        <f t="shared" si="36"/>
        <v/>
      </c>
      <c r="L143" s="152" t="str">
        <f t="shared" si="33"/>
        <v/>
      </c>
      <c r="M143" s="152">
        <f t="shared" ref="M143:AB158" si="39">+IF(AND(M$4&gt;=EOMONTH($I143,0),M$4&lt;=EOMONTH($J143,0)),$L143,0)</f>
        <v>0</v>
      </c>
      <c r="N143" s="152">
        <f t="shared" si="39"/>
        <v>0</v>
      </c>
      <c r="O143" s="152">
        <f t="shared" si="39"/>
        <v>0</v>
      </c>
      <c r="P143" s="152">
        <f t="shared" si="39"/>
        <v>0</v>
      </c>
      <c r="Q143" s="152">
        <f t="shared" si="39"/>
        <v>0</v>
      </c>
      <c r="R143" s="152">
        <f t="shared" si="39"/>
        <v>0</v>
      </c>
      <c r="S143" s="152">
        <f t="shared" si="39"/>
        <v>0</v>
      </c>
      <c r="T143" s="152">
        <f t="shared" si="39"/>
        <v>0</v>
      </c>
      <c r="U143" s="152">
        <f t="shared" si="39"/>
        <v>0</v>
      </c>
      <c r="V143" s="152">
        <f t="shared" si="39"/>
        <v>0</v>
      </c>
      <c r="W143" s="152">
        <f t="shared" si="39"/>
        <v>0</v>
      </c>
      <c r="X143" s="152">
        <f t="shared" si="39"/>
        <v>0</v>
      </c>
      <c r="Y143" s="152">
        <f t="shared" si="39"/>
        <v>0</v>
      </c>
      <c r="Z143" s="152">
        <f t="shared" si="39"/>
        <v>0</v>
      </c>
      <c r="AA143" s="152">
        <f t="shared" si="39"/>
        <v>0</v>
      </c>
      <c r="AB143" s="152">
        <f t="shared" si="39"/>
        <v>0</v>
      </c>
      <c r="AC143" s="152">
        <f t="shared" si="38"/>
        <v>0</v>
      </c>
      <c r="AD143" s="152">
        <f t="shared" si="38"/>
        <v>0</v>
      </c>
      <c r="AE143" s="152">
        <f t="shared" si="38"/>
        <v>0</v>
      </c>
      <c r="AF143" s="152">
        <f t="shared" si="38"/>
        <v>0</v>
      </c>
      <c r="AG143" s="152">
        <f t="shared" si="38"/>
        <v>0</v>
      </c>
      <c r="AH143" s="152">
        <f t="shared" si="38"/>
        <v>0</v>
      </c>
      <c r="AI143" s="152">
        <f t="shared" si="38"/>
        <v>0</v>
      </c>
      <c r="AJ143" s="152">
        <f t="shared" si="38"/>
        <v>0</v>
      </c>
      <c r="AK143" s="152">
        <f t="shared" si="38"/>
        <v>0</v>
      </c>
      <c r="AL143" s="152">
        <f t="shared" si="38"/>
        <v>0</v>
      </c>
      <c r="AM143" s="152">
        <f t="shared" si="38"/>
        <v>0</v>
      </c>
      <c r="AN143" s="152">
        <f t="shared" si="38"/>
        <v>0</v>
      </c>
      <c r="AO143" s="152">
        <f t="shared" si="38"/>
        <v>0</v>
      </c>
      <c r="AP143" s="152">
        <f t="shared" si="38"/>
        <v>0</v>
      </c>
      <c r="AQ143" s="152">
        <f t="shared" si="38"/>
        <v>0</v>
      </c>
      <c r="AR143" s="152">
        <f t="shared" si="37"/>
        <v>0</v>
      </c>
      <c r="AS143" s="152">
        <f t="shared" si="37"/>
        <v>0</v>
      </c>
      <c r="AT143" s="152">
        <f t="shared" si="37"/>
        <v>0</v>
      </c>
      <c r="AU143" s="152">
        <f t="shared" si="37"/>
        <v>0</v>
      </c>
      <c r="AV143" s="152">
        <f t="shared" si="37"/>
        <v>0</v>
      </c>
    </row>
    <row r="144" spans="1:48" x14ac:dyDescent="0.2">
      <c r="A144" s="165"/>
      <c r="B144" s="151" t="str">
        <f>IFERROR(VLOOKUP($A144,Salaire!$C:$E,2,0),"")</f>
        <v/>
      </c>
      <c r="C144" s="151" t="str">
        <f>IFERROR(VLOOKUP($A144,Salaire!$C:$E,3,0),"")</f>
        <v/>
      </c>
      <c r="D144" s="163"/>
      <c r="E144" s="163"/>
      <c r="F144" s="152" t="str">
        <f t="shared" si="34"/>
        <v/>
      </c>
      <c r="G144" s="152" t="str">
        <f t="shared" si="35"/>
        <v/>
      </c>
      <c r="H144" s="166"/>
      <c r="I144" s="165"/>
      <c r="J144" s="165"/>
      <c r="K144" s="152" t="str">
        <f t="shared" si="36"/>
        <v/>
      </c>
      <c r="L144" s="152" t="str">
        <f t="shared" si="33"/>
        <v/>
      </c>
      <c r="M144" s="152">
        <f t="shared" si="39"/>
        <v>0</v>
      </c>
      <c r="N144" s="152">
        <f t="shared" si="39"/>
        <v>0</v>
      </c>
      <c r="O144" s="152">
        <f t="shared" si="39"/>
        <v>0</v>
      </c>
      <c r="P144" s="152">
        <f t="shared" si="39"/>
        <v>0</v>
      </c>
      <c r="Q144" s="152">
        <f t="shared" si="39"/>
        <v>0</v>
      </c>
      <c r="R144" s="152">
        <f t="shared" si="39"/>
        <v>0</v>
      </c>
      <c r="S144" s="152">
        <f t="shared" si="39"/>
        <v>0</v>
      </c>
      <c r="T144" s="152">
        <f t="shared" si="39"/>
        <v>0</v>
      </c>
      <c r="U144" s="152">
        <f t="shared" si="39"/>
        <v>0</v>
      </c>
      <c r="V144" s="152">
        <f t="shared" si="39"/>
        <v>0</v>
      </c>
      <c r="W144" s="152">
        <f t="shared" si="39"/>
        <v>0</v>
      </c>
      <c r="X144" s="152">
        <f t="shared" si="39"/>
        <v>0</v>
      </c>
      <c r="Y144" s="152">
        <f t="shared" si="39"/>
        <v>0</v>
      </c>
      <c r="Z144" s="152">
        <f t="shared" si="39"/>
        <v>0</v>
      </c>
      <c r="AA144" s="152">
        <f t="shared" si="39"/>
        <v>0</v>
      </c>
      <c r="AB144" s="152">
        <f t="shared" si="39"/>
        <v>0</v>
      </c>
      <c r="AC144" s="152">
        <f t="shared" si="38"/>
        <v>0</v>
      </c>
      <c r="AD144" s="152">
        <f t="shared" si="38"/>
        <v>0</v>
      </c>
      <c r="AE144" s="152">
        <f t="shared" si="38"/>
        <v>0</v>
      </c>
      <c r="AF144" s="152">
        <f t="shared" si="38"/>
        <v>0</v>
      </c>
      <c r="AG144" s="152">
        <f t="shared" si="38"/>
        <v>0</v>
      </c>
      <c r="AH144" s="152">
        <f t="shared" si="38"/>
        <v>0</v>
      </c>
      <c r="AI144" s="152">
        <f t="shared" si="38"/>
        <v>0</v>
      </c>
      <c r="AJ144" s="152">
        <f t="shared" si="38"/>
        <v>0</v>
      </c>
      <c r="AK144" s="152">
        <f t="shared" si="38"/>
        <v>0</v>
      </c>
      <c r="AL144" s="152">
        <f t="shared" si="38"/>
        <v>0</v>
      </c>
      <c r="AM144" s="152">
        <f t="shared" si="38"/>
        <v>0</v>
      </c>
      <c r="AN144" s="152">
        <f t="shared" si="38"/>
        <v>0</v>
      </c>
      <c r="AO144" s="152">
        <f t="shared" si="38"/>
        <v>0</v>
      </c>
      <c r="AP144" s="152">
        <f t="shared" si="38"/>
        <v>0</v>
      </c>
      <c r="AQ144" s="152">
        <f t="shared" si="38"/>
        <v>0</v>
      </c>
      <c r="AR144" s="152">
        <f t="shared" si="37"/>
        <v>0</v>
      </c>
      <c r="AS144" s="152">
        <f t="shared" si="37"/>
        <v>0</v>
      </c>
      <c r="AT144" s="152">
        <f t="shared" si="37"/>
        <v>0</v>
      </c>
      <c r="AU144" s="152">
        <f t="shared" si="37"/>
        <v>0</v>
      </c>
      <c r="AV144" s="152">
        <f t="shared" si="37"/>
        <v>0</v>
      </c>
    </row>
    <row r="145" spans="1:48" x14ac:dyDescent="0.2">
      <c r="A145" s="165"/>
      <c r="B145" s="151" t="str">
        <f>IFERROR(VLOOKUP($A145,Salaire!$C:$E,2,0),"")</f>
        <v/>
      </c>
      <c r="C145" s="151" t="str">
        <f>IFERROR(VLOOKUP($A145,Salaire!$C:$E,3,0),"")</f>
        <v/>
      </c>
      <c r="D145" s="163"/>
      <c r="E145" s="163"/>
      <c r="F145" s="152" t="str">
        <f t="shared" si="34"/>
        <v/>
      </c>
      <c r="G145" s="152" t="str">
        <f t="shared" si="35"/>
        <v/>
      </c>
      <c r="H145" s="166"/>
      <c r="I145" s="165"/>
      <c r="J145" s="165"/>
      <c r="K145" s="152" t="str">
        <f t="shared" si="36"/>
        <v/>
      </c>
      <c r="L145" s="152" t="str">
        <f t="shared" si="33"/>
        <v/>
      </c>
      <c r="M145" s="152">
        <f t="shared" si="39"/>
        <v>0</v>
      </c>
      <c r="N145" s="152">
        <f t="shared" si="39"/>
        <v>0</v>
      </c>
      <c r="O145" s="152">
        <f t="shared" si="39"/>
        <v>0</v>
      </c>
      <c r="P145" s="152">
        <f t="shared" si="39"/>
        <v>0</v>
      </c>
      <c r="Q145" s="152">
        <f t="shared" si="39"/>
        <v>0</v>
      </c>
      <c r="R145" s="152">
        <f t="shared" si="39"/>
        <v>0</v>
      </c>
      <c r="S145" s="152">
        <f t="shared" si="39"/>
        <v>0</v>
      </c>
      <c r="T145" s="152">
        <f t="shared" si="39"/>
        <v>0</v>
      </c>
      <c r="U145" s="152">
        <f t="shared" si="39"/>
        <v>0</v>
      </c>
      <c r="V145" s="152">
        <f t="shared" si="39"/>
        <v>0</v>
      </c>
      <c r="W145" s="152">
        <f t="shared" si="39"/>
        <v>0</v>
      </c>
      <c r="X145" s="152">
        <f t="shared" si="39"/>
        <v>0</v>
      </c>
      <c r="Y145" s="152">
        <f t="shared" si="39"/>
        <v>0</v>
      </c>
      <c r="Z145" s="152">
        <f t="shared" si="39"/>
        <v>0</v>
      </c>
      <c r="AA145" s="152">
        <f t="shared" si="39"/>
        <v>0</v>
      </c>
      <c r="AB145" s="152">
        <f t="shared" si="39"/>
        <v>0</v>
      </c>
      <c r="AC145" s="152">
        <f t="shared" si="38"/>
        <v>0</v>
      </c>
      <c r="AD145" s="152">
        <f t="shared" si="38"/>
        <v>0</v>
      </c>
      <c r="AE145" s="152">
        <f t="shared" si="38"/>
        <v>0</v>
      </c>
      <c r="AF145" s="152">
        <f t="shared" si="38"/>
        <v>0</v>
      </c>
      <c r="AG145" s="152">
        <f t="shared" si="38"/>
        <v>0</v>
      </c>
      <c r="AH145" s="152">
        <f t="shared" si="38"/>
        <v>0</v>
      </c>
      <c r="AI145" s="152">
        <f t="shared" si="38"/>
        <v>0</v>
      </c>
      <c r="AJ145" s="152">
        <f t="shared" si="38"/>
        <v>0</v>
      </c>
      <c r="AK145" s="152">
        <f t="shared" si="38"/>
        <v>0</v>
      </c>
      <c r="AL145" s="152">
        <f t="shared" si="38"/>
        <v>0</v>
      </c>
      <c r="AM145" s="152">
        <f t="shared" si="38"/>
        <v>0</v>
      </c>
      <c r="AN145" s="152">
        <f t="shared" si="38"/>
        <v>0</v>
      </c>
      <c r="AO145" s="152">
        <f t="shared" si="38"/>
        <v>0</v>
      </c>
      <c r="AP145" s="152">
        <f t="shared" si="38"/>
        <v>0</v>
      </c>
      <c r="AQ145" s="152">
        <f t="shared" si="38"/>
        <v>0</v>
      </c>
      <c r="AR145" s="152">
        <f t="shared" si="37"/>
        <v>0</v>
      </c>
      <c r="AS145" s="152">
        <f t="shared" si="37"/>
        <v>0</v>
      </c>
      <c r="AT145" s="152">
        <f t="shared" si="37"/>
        <v>0</v>
      </c>
      <c r="AU145" s="152">
        <f t="shared" si="37"/>
        <v>0</v>
      </c>
      <c r="AV145" s="152">
        <f t="shared" si="37"/>
        <v>0</v>
      </c>
    </row>
    <row r="146" spans="1:48" x14ac:dyDescent="0.2">
      <c r="A146" s="165"/>
      <c r="B146" s="151" t="str">
        <f>IFERROR(VLOOKUP($A146,Salaire!$C:$E,2,0),"")</f>
        <v/>
      </c>
      <c r="C146" s="151" t="str">
        <f>IFERROR(VLOOKUP($A146,Salaire!$C:$E,3,0),"")</f>
        <v/>
      </c>
      <c r="D146" s="163"/>
      <c r="E146" s="163"/>
      <c r="F146" s="152" t="str">
        <f t="shared" si="34"/>
        <v/>
      </c>
      <c r="G146" s="152" t="str">
        <f t="shared" si="35"/>
        <v/>
      </c>
      <c r="H146" s="166"/>
      <c r="I146" s="165"/>
      <c r="J146" s="165"/>
      <c r="K146" s="152" t="str">
        <f t="shared" si="36"/>
        <v/>
      </c>
      <c r="L146" s="152" t="str">
        <f t="shared" si="33"/>
        <v/>
      </c>
      <c r="M146" s="152">
        <f t="shared" si="39"/>
        <v>0</v>
      </c>
      <c r="N146" s="152">
        <f t="shared" si="39"/>
        <v>0</v>
      </c>
      <c r="O146" s="152">
        <f t="shared" si="39"/>
        <v>0</v>
      </c>
      <c r="P146" s="152">
        <f t="shared" si="39"/>
        <v>0</v>
      </c>
      <c r="Q146" s="152">
        <f t="shared" si="39"/>
        <v>0</v>
      </c>
      <c r="R146" s="152">
        <f t="shared" si="39"/>
        <v>0</v>
      </c>
      <c r="S146" s="152">
        <f t="shared" si="39"/>
        <v>0</v>
      </c>
      <c r="T146" s="152">
        <f t="shared" si="39"/>
        <v>0</v>
      </c>
      <c r="U146" s="152">
        <f t="shared" si="39"/>
        <v>0</v>
      </c>
      <c r="V146" s="152">
        <f t="shared" si="39"/>
        <v>0</v>
      </c>
      <c r="W146" s="152">
        <f t="shared" si="39"/>
        <v>0</v>
      </c>
      <c r="X146" s="152">
        <f t="shared" si="39"/>
        <v>0</v>
      </c>
      <c r="Y146" s="152">
        <f t="shared" si="39"/>
        <v>0</v>
      </c>
      <c r="Z146" s="152">
        <f t="shared" si="39"/>
        <v>0</v>
      </c>
      <c r="AA146" s="152">
        <f t="shared" si="39"/>
        <v>0</v>
      </c>
      <c r="AB146" s="152">
        <f t="shared" si="39"/>
        <v>0</v>
      </c>
      <c r="AC146" s="152">
        <f t="shared" si="38"/>
        <v>0</v>
      </c>
      <c r="AD146" s="152">
        <f t="shared" si="38"/>
        <v>0</v>
      </c>
      <c r="AE146" s="152">
        <f t="shared" si="38"/>
        <v>0</v>
      </c>
      <c r="AF146" s="152">
        <f t="shared" si="38"/>
        <v>0</v>
      </c>
      <c r="AG146" s="152">
        <f t="shared" si="38"/>
        <v>0</v>
      </c>
      <c r="AH146" s="152">
        <f t="shared" si="38"/>
        <v>0</v>
      </c>
      <c r="AI146" s="152">
        <f t="shared" si="38"/>
        <v>0</v>
      </c>
      <c r="AJ146" s="152">
        <f t="shared" si="38"/>
        <v>0</v>
      </c>
      <c r="AK146" s="152">
        <f t="shared" si="38"/>
        <v>0</v>
      </c>
      <c r="AL146" s="152">
        <f t="shared" si="38"/>
        <v>0</v>
      </c>
      <c r="AM146" s="152">
        <f t="shared" si="38"/>
        <v>0</v>
      </c>
      <c r="AN146" s="152">
        <f t="shared" si="38"/>
        <v>0</v>
      </c>
      <c r="AO146" s="152">
        <f t="shared" si="38"/>
        <v>0</v>
      </c>
      <c r="AP146" s="152">
        <f t="shared" si="38"/>
        <v>0</v>
      </c>
      <c r="AQ146" s="152">
        <f t="shared" si="38"/>
        <v>0</v>
      </c>
      <c r="AR146" s="152">
        <f t="shared" si="37"/>
        <v>0</v>
      </c>
      <c r="AS146" s="152">
        <f t="shared" si="37"/>
        <v>0</v>
      </c>
      <c r="AT146" s="152">
        <f t="shared" si="37"/>
        <v>0</v>
      </c>
      <c r="AU146" s="152">
        <f t="shared" si="37"/>
        <v>0</v>
      </c>
      <c r="AV146" s="152">
        <f t="shared" si="37"/>
        <v>0</v>
      </c>
    </row>
    <row r="147" spans="1:48" x14ac:dyDescent="0.2">
      <c r="A147" s="165"/>
      <c r="B147" s="151" t="str">
        <f>IFERROR(VLOOKUP($A147,Salaire!$C:$E,2,0),"")</f>
        <v/>
      </c>
      <c r="C147" s="151" t="str">
        <f>IFERROR(VLOOKUP($A147,Salaire!$C:$E,3,0),"")</f>
        <v/>
      </c>
      <c r="D147" s="163"/>
      <c r="E147" s="163"/>
      <c r="F147" s="152" t="str">
        <f t="shared" si="34"/>
        <v/>
      </c>
      <c r="G147" s="152" t="str">
        <f t="shared" si="35"/>
        <v/>
      </c>
      <c r="H147" s="166"/>
      <c r="I147" s="165"/>
      <c r="J147" s="165"/>
      <c r="K147" s="152" t="str">
        <f t="shared" si="36"/>
        <v/>
      </c>
      <c r="L147" s="152" t="str">
        <f t="shared" si="33"/>
        <v/>
      </c>
      <c r="M147" s="152">
        <f t="shared" si="39"/>
        <v>0</v>
      </c>
      <c r="N147" s="152">
        <f t="shared" si="39"/>
        <v>0</v>
      </c>
      <c r="O147" s="152">
        <f t="shared" si="39"/>
        <v>0</v>
      </c>
      <c r="P147" s="152">
        <f t="shared" si="39"/>
        <v>0</v>
      </c>
      <c r="Q147" s="152">
        <f t="shared" si="39"/>
        <v>0</v>
      </c>
      <c r="R147" s="152">
        <f t="shared" si="39"/>
        <v>0</v>
      </c>
      <c r="S147" s="152">
        <f t="shared" si="39"/>
        <v>0</v>
      </c>
      <c r="T147" s="152">
        <f t="shared" si="39"/>
        <v>0</v>
      </c>
      <c r="U147" s="152">
        <f t="shared" si="39"/>
        <v>0</v>
      </c>
      <c r="V147" s="152">
        <f t="shared" si="39"/>
        <v>0</v>
      </c>
      <c r="W147" s="152">
        <f t="shared" si="39"/>
        <v>0</v>
      </c>
      <c r="X147" s="152">
        <f t="shared" si="39"/>
        <v>0</v>
      </c>
      <c r="Y147" s="152">
        <f t="shared" si="39"/>
        <v>0</v>
      </c>
      <c r="Z147" s="152">
        <f t="shared" si="39"/>
        <v>0</v>
      </c>
      <c r="AA147" s="152">
        <f t="shared" si="39"/>
        <v>0</v>
      </c>
      <c r="AB147" s="152">
        <f t="shared" si="39"/>
        <v>0</v>
      </c>
      <c r="AC147" s="152">
        <f t="shared" si="38"/>
        <v>0</v>
      </c>
      <c r="AD147" s="152">
        <f t="shared" si="38"/>
        <v>0</v>
      </c>
      <c r="AE147" s="152">
        <f t="shared" si="38"/>
        <v>0</v>
      </c>
      <c r="AF147" s="152">
        <f t="shared" si="38"/>
        <v>0</v>
      </c>
      <c r="AG147" s="152">
        <f t="shared" si="38"/>
        <v>0</v>
      </c>
      <c r="AH147" s="152">
        <f t="shared" si="38"/>
        <v>0</v>
      </c>
      <c r="AI147" s="152">
        <f t="shared" si="38"/>
        <v>0</v>
      </c>
      <c r="AJ147" s="152">
        <f t="shared" si="38"/>
        <v>0</v>
      </c>
      <c r="AK147" s="152">
        <f t="shared" si="38"/>
        <v>0</v>
      </c>
      <c r="AL147" s="152">
        <f t="shared" si="38"/>
        <v>0</v>
      </c>
      <c r="AM147" s="152">
        <f t="shared" si="38"/>
        <v>0</v>
      </c>
      <c r="AN147" s="152">
        <f t="shared" si="38"/>
        <v>0</v>
      </c>
      <c r="AO147" s="152">
        <f t="shared" si="38"/>
        <v>0</v>
      </c>
      <c r="AP147" s="152">
        <f t="shared" si="38"/>
        <v>0</v>
      </c>
      <c r="AQ147" s="152">
        <f t="shared" si="38"/>
        <v>0</v>
      </c>
      <c r="AR147" s="152">
        <f t="shared" si="37"/>
        <v>0</v>
      </c>
      <c r="AS147" s="152">
        <f t="shared" si="37"/>
        <v>0</v>
      </c>
      <c r="AT147" s="152">
        <f t="shared" si="37"/>
        <v>0</v>
      </c>
      <c r="AU147" s="152">
        <f t="shared" si="37"/>
        <v>0</v>
      </c>
      <c r="AV147" s="152">
        <f t="shared" si="37"/>
        <v>0</v>
      </c>
    </row>
    <row r="148" spans="1:48" x14ac:dyDescent="0.2">
      <c r="A148" s="165"/>
      <c r="B148" s="151" t="str">
        <f>IFERROR(VLOOKUP($A148,Salaire!$C:$E,2,0),"")</f>
        <v/>
      </c>
      <c r="C148" s="151" t="str">
        <f>IFERROR(VLOOKUP($A148,Salaire!$C:$E,3,0),"")</f>
        <v/>
      </c>
      <c r="D148" s="163"/>
      <c r="E148" s="163"/>
      <c r="F148" s="152" t="str">
        <f t="shared" si="34"/>
        <v/>
      </c>
      <c r="G148" s="152" t="str">
        <f t="shared" si="35"/>
        <v/>
      </c>
      <c r="H148" s="166"/>
      <c r="I148" s="165"/>
      <c r="J148" s="165"/>
      <c r="K148" s="152" t="str">
        <f t="shared" si="36"/>
        <v/>
      </c>
      <c r="L148" s="152" t="str">
        <f t="shared" si="33"/>
        <v/>
      </c>
      <c r="M148" s="152">
        <f t="shared" si="39"/>
        <v>0</v>
      </c>
      <c r="N148" s="152">
        <f t="shared" si="39"/>
        <v>0</v>
      </c>
      <c r="O148" s="152">
        <f t="shared" si="39"/>
        <v>0</v>
      </c>
      <c r="P148" s="152">
        <f t="shared" si="39"/>
        <v>0</v>
      </c>
      <c r="Q148" s="152">
        <f t="shared" si="39"/>
        <v>0</v>
      </c>
      <c r="R148" s="152">
        <f t="shared" si="39"/>
        <v>0</v>
      </c>
      <c r="S148" s="152">
        <f t="shared" si="39"/>
        <v>0</v>
      </c>
      <c r="T148" s="152">
        <f t="shared" si="39"/>
        <v>0</v>
      </c>
      <c r="U148" s="152">
        <f t="shared" si="39"/>
        <v>0</v>
      </c>
      <c r="V148" s="152">
        <f t="shared" si="39"/>
        <v>0</v>
      </c>
      <c r="W148" s="152">
        <f t="shared" si="39"/>
        <v>0</v>
      </c>
      <c r="X148" s="152">
        <f t="shared" si="39"/>
        <v>0</v>
      </c>
      <c r="Y148" s="152">
        <f t="shared" si="39"/>
        <v>0</v>
      </c>
      <c r="Z148" s="152">
        <f t="shared" si="39"/>
        <v>0</v>
      </c>
      <c r="AA148" s="152">
        <f t="shared" si="39"/>
        <v>0</v>
      </c>
      <c r="AB148" s="152">
        <f t="shared" si="39"/>
        <v>0</v>
      </c>
      <c r="AC148" s="152">
        <f t="shared" si="38"/>
        <v>0</v>
      </c>
      <c r="AD148" s="152">
        <f t="shared" si="38"/>
        <v>0</v>
      </c>
      <c r="AE148" s="152">
        <f t="shared" si="38"/>
        <v>0</v>
      </c>
      <c r="AF148" s="152">
        <f t="shared" si="38"/>
        <v>0</v>
      </c>
      <c r="AG148" s="152">
        <f t="shared" si="38"/>
        <v>0</v>
      </c>
      <c r="AH148" s="152">
        <f t="shared" si="38"/>
        <v>0</v>
      </c>
      <c r="AI148" s="152">
        <f t="shared" si="38"/>
        <v>0</v>
      </c>
      <c r="AJ148" s="152">
        <f t="shared" si="38"/>
        <v>0</v>
      </c>
      <c r="AK148" s="152">
        <f t="shared" si="38"/>
        <v>0</v>
      </c>
      <c r="AL148" s="152">
        <f t="shared" si="38"/>
        <v>0</v>
      </c>
      <c r="AM148" s="152">
        <f t="shared" si="38"/>
        <v>0</v>
      </c>
      <c r="AN148" s="152">
        <f t="shared" si="38"/>
        <v>0</v>
      </c>
      <c r="AO148" s="152">
        <f t="shared" si="38"/>
        <v>0</v>
      </c>
      <c r="AP148" s="152">
        <f t="shared" si="38"/>
        <v>0</v>
      </c>
      <c r="AQ148" s="152">
        <f t="shared" si="38"/>
        <v>0</v>
      </c>
      <c r="AR148" s="152">
        <f t="shared" si="37"/>
        <v>0</v>
      </c>
      <c r="AS148" s="152">
        <f t="shared" si="37"/>
        <v>0</v>
      </c>
      <c r="AT148" s="152">
        <f t="shared" si="37"/>
        <v>0</v>
      </c>
      <c r="AU148" s="152">
        <f t="shared" si="37"/>
        <v>0</v>
      </c>
      <c r="AV148" s="152">
        <f t="shared" si="37"/>
        <v>0</v>
      </c>
    </row>
    <row r="149" spans="1:48" x14ac:dyDescent="0.2">
      <c r="A149" s="165"/>
      <c r="B149" s="151" t="str">
        <f>IFERROR(VLOOKUP($A149,Salaire!$C:$E,2,0),"")</f>
        <v/>
      </c>
      <c r="C149" s="151" t="str">
        <f>IFERROR(VLOOKUP($A149,Salaire!$C:$E,3,0),"")</f>
        <v/>
      </c>
      <c r="D149" s="163"/>
      <c r="E149" s="163"/>
      <c r="F149" s="152" t="str">
        <f t="shared" si="34"/>
        <v/>
      </c>
      <c r="G149" s="152" t="str">
        <f t="shared" si="35"/>
        <v/>
      </c>
      <c r="H149" s="166"/>
      <c r="I149" s="165"/>
      <c r="J149" s="165"/>
      <c r="K149" s="152" t="str">
        <f t="shared" si="36"/>
        <v/>
      </c>
      <c r="L149" s="152" t="str">
        <f t="shared" si="33"/>
        <v/>
      </c>
      <c r="M149" s="152">
        <f t="shared" si="39"/>
        <v>0</v>
      </c>
      <c r="N149" s="152">
        <f t="shared" si="39"/>
        <v>0</v>
      </c>
      <c r="O149" s="152">
        <f t="shared" si="39"/>
        <v>0</v>
      </c>
      <c r="P149" s="152">
        <f t="shared" si="39"/>
        <v>0</v>
      </c>
      <c r="Q149" s="152">
        <f t="shared" si="39"/>
        <v>0</v>
      </c>
      <c r="R149" s="152">
        <f t="shared" si="39"/>
        <v>0</v>
      </c>
      <c r="S149" s="152">
        <f t="shared" si="39"/>
        <v>0</v>
      </c>
      <c r="T149" s="152">
        <f t="shared" si="39"/>
        <v>0</v>
      </c>
      <c r="U149" s="152">
        <f t="shared" si="39"/>
        <v>0</v>
      </c>
      <c r="V149" s="152">
        <f t="shared" si="39"/>
        <v>0</v>
      </c>
      <c r="W149" s="152">
        <f t="shared" si="39"/>
        <v>0</v>
      </c>
      <c r="X149" s="152">
        <f t="shared" si="39"/>
        <v>0</v>
      </c>
      <c r="Y149" s="152">
        <f t="shared" si="39"/>
        <v>0</v>
      </c>
      <c r="Z149" s="152">
        <f t="shared" si="39"/>
        <v>0</v>
      </c>
      <c r="AA149" s="152">
        <f t="shared" si="39"/>
        <v>0</v>
      </c>
      <c r="AB149" s="152">
        <f t="shared" si="39"/>
        <v>0</v>
      </c>
      <c r="AC149" s="152">
        <f t="shared" si="38"/>
        <v>0</v>
      </c>
      <c r="AD149" s="152">
        <f t="shared" si="38"/>
        <v>0</v>
      </c>
      <c r="AE149" s="152">
        <f t="shared" si="38"/>
        <v>0</v>
      </c>
      <c r="AF149" s="152">
        <f t="shared" si="38"/>
        <v>0</v>
      </c>
      <c r="AG149" s="152">
        <f t="shared" si="38"/>
        <v>0</v>
      </c>
      <c r="AH149" s="152">
        <f t="shared" si="38"/>
        <v>0</v>
      </c>
      <c r="AI149" s="152">
        <f t="shared" si="38"/>
        <v>0</v>
      </c>
      <c r="AJ149" s="152">
        <f t="shared" si="38"/>
        <v>0</v>
      </c>
      <c r="AK149" s="152">
        <f t="shared" si="38"/>
        <v>0</v>
      </c>
      <c r="AL149" s="152">
        <f t="shared" si="38"/>
        <v>0</v>
      </c>
      <c r="AM149" s="152">
        <f t="shared" si="38"/>
        <v>0</v>
      </c>
      <c r="AN149" s="152">
        <f t="shared" si="38"/>
        <v>0</v>
      </c>
      <c r="AO149" s="152">
        <f t="shared" si="38"/>
        <v>0</v>
      </c>
      <c r="AP149" s="152">
        <f t="shared" si="38"/>
        <v>0</v>
      </c>
      <c r="AQ149" s="152">
        <f t="shared" si="38"/>
        <v>0</v>
      </c>
      <c r="AR149" s="152">
        <f t="shared" si="37"/>
        <v>0</v>
      </c>
      <c r="AS149" s="152">
        <f t="shared" si="37"/>
        <v>0</v>
      </c>
      <c r="AT149" s="152">
        <f t="shared" si="37"/>
        <v>0</v>
      </c>
      <c r="AU149" s="152">
        <f t="shared" si="37"/>
        <v>0</v>
      </c>
      <c r="AV149" s="152">
        <f t="shared" si="37"/>
        <v>0</v>
      </c>
    </row>
    <row r="150" spans="1:48" x14ac:dyDescent="0.2">
      <c r="A150" s="165"/>
      <c r="B150" s="151" t="str">
        <f>IFERROR(VLOOKUP($A150,Salaire!$C:$E,2,0),"")</f>
        <v/>
      </c>
      <c r="C150" s="151" t="str">
        <f>IFERROR(VLOOKUP($A150,Salaire!$C:$E,3,0),"")</f>
        <v/>
      </c>
      <c r="D150" s="163"/>
      <c r="E150" s="163"/>
      <c r="F150" s="152" t="str">
        <f t="shared" si="34"/>
        <v/>
      </c>
      <c r="G150" s="152" t="str">
        <f t="shared" si="35"/>
        <v/>
      </c>
      <c r="H150" s="166"/>
      <c r="I150" s="165"/>
      <c r="J150" s="165"/>
      <c r="K150" s="152" t="str">
        <f t="shared" si="36"/>
        <v/>
      </c>
      <c r="L150" s="152" t="str">
        <f t="shared" si="33"/>
        <v/>
      </c>
      <c r="M150" s="152">
        <f t="shared" si="39"/>
        <v>0</v>
      </c>
      <c r="N150" s="152">
        <f t="shared" si="39"/>
        <v>0</v>
      </c>
      <c r="O150" s="152">
        <f t="shared" si="39"/>
        <v>0</v>
      </c>
      <c r="P150" s="152">
        <f t="shared" si="39"/>
        <v>0</v>
      </c>
      <c r="Q150" s="152">
        <f t="shared" si="39"/>
        <v>0</v>
      </c>
      <c r="R150" s="152">
        <f t="shared" si="39"/>
        <v>0</v>
      </c>
      <c r="S150" s="152">
        <f t="shared" si="39"/>
        <v>0</v>
      </c>
      <c r="T150" s="152">
        <f t="shared" si="39"/>
        <v>0</v>
      </c>
      <c r="U150" s="152">
        <f t="shared" si="39"/>
        <v>0</v>
      </c>
      <c r="V150" s="152">
        <f t="shared" si="39"/>
        <v>0</v>
      </c>
      <c r="W150" s="152">
        <f t="shared" si="39"/>
        <v>0</v>
      </c>
      <c r="X150" s="152">
        <f t="shared" si="39"/>
        <v>0</v>
      </c>
      <c r="Y150" s="152">
        <f t="shared" si="39"/>
        <v>0</v>
      </c>
      <c r="Z150" s="152">
        <f t="shared" si="39"/>
        <v>0</v>
      </c>
      <c r="AA150" s="152">
        <f t="shared" si="39"/>
        <v>0</v>
      </c>
      <c r="AB150" s="152">
        <f t="shared" si="39"/>
        <v>0</v>
      </c>
      <c r="AC150" s="152">
        <f t="shared" si="38"/>
        <v>0</v>
      </c>
      <c r="AD150" s="152">
        <f t="shared" si="38"/>
        <v>0</v>
      </c>
      <c r="AE150" s="152">
        <f t="shared" si="38"/>
        <v>0</v>
      </c>
      <c r="AF150" s="152">
        <f t="shared" si="38"/>
        <v>0</v>
      </c>
      <c r="AG150" s="152">
        <f t="shared" si="38"/>
        <v>0</v>
      </c>
      <c r="AH150" s="152">
        <f t="shared" si="38"/>
        <v>0</v>
      </c>
      <c r="AI150" s="152">
        <f t="shared" si="38"/>
        <v>0</v>
      </c>
      <c r="AJ150" s="152">
        <f t="shared" si="38"/>
        <v>0</v>
      </c>
      <c r="AK150" s="152">
        <f t="shared" si="38"/>
        <v>0</v>
      </c>
      <c r="AL150" s="152">
        <f t="shared" si="38"/>
        <v>0</v>
      </c>
      <c r="AM150" s="152">
        <f t="shared" si="38"/>
        <v>0</v>
      </c>
      <c r="AN150" s="152">
        <f t="shared" si="38"/>
        <v>0</v>
      </c>
      <c r="AO150" s="152">
        <f t="shared" si="38"/>
        <v>0</v>
      </c>
      <c r="AP150" s="152">
        <f t="shared" si="38"/>
        <v>0</v>
      </c>
      <c r="AQ150" s="152">
        <f t="shared" si="38"/>
        <v>0</v>
      </c>
      <c r="AR150" s="152">
        <f t="shared" si="37"/>
        <v>0</v>
      </c>
      <c r="AS150" s="152">
        <f t="shared" si="37"/>
        <v>0</v>
      </c>
      <c r="AT150" s="152">
        <f t="shared" si="37"/>
        <v>0</v>
      </c>
      <c r="AU150" s="152">
        <f t="shared" si="37"/>
        <v>0</v>
      </c>
      <c r="AV150" s="152">
        <f t="shared" si="37"/>
        <v>0</v>
      </c>
    </row>
    <row r="151" spans="1:48" x14ac:dyDescent="0.2">
      <c r="A151" s="165"/>
      <c r="B151" s="151" t="str">
        <f>IFERROR(VLOOKUP($A151,Salaire!$C:$E,2,0),"")</f>
        <v/>
      </c>
      <c r="C151" s="151" t="str">
        <f>IFERROR(VLOOKUP($A151,Salaire!$C:$E,3,0),"")</f>
        <v/>
      </c>
      <c r="D151" s="163"/>
      <c r="E151" s="163"/>
      <c r="F151" s="152" t="str">
        <f t="shared" si="34"/>
        <v/>
      </c>
      <c r="G151" s="152" t="str">
        <f t="shared" si="35"/>
        <v/>
      </c>
      <c r="H151" s="166"/>
      <c r="I151" s="165"/>
      <c r="J151" s="165"/>
      <c r="K151" s="152" t="str">
        <f t="shared" si="36"/>
        <v/>
      </c>
      <c r="L151" s="152" t="str">
        <f t="shared" si="33"/>
        <v/>
      </c>
      <c r="M151" s="152">
        <f t="shared" si="39"/>
        <v>0</v>
      </c>
      <c r="N151" s="152">
        <f t="shared" si="39"/>
        <v>0</v>
      </c>
      <c r="O151" s="152">
        <f t="shared" si="39"/>
        <v>0</v>
      </c>
      <c r="P151" s="152">
        <f t="shared" si="39"/>
        <v>0</v>
      </c>
      <c r="Q151" s="152">
        <f t="shared" si="39"/>
        <v>0</v>
      </c>
      <c r="R151" s="152">
        <f t="shared" si="39"/>
        <v>0</v>
      </c>
      <c r="S151" s="152">
        <f t="shared" si="39"/>
        <v>0</v>
      </c>
      <c r="T151" s="152">
        <f t="shared" si="39"/>
        <v>0</v>
      </c>
      <c r="U151" s="152">
        <f t="shared" si="39"/>
        <v>0</v>
      </c>
      <c r="V151" s="152">
        <f t="shared" si="39"/>
        <v>0</v>
      </c>
      <c r="W151" s="152">
        <f t="shared" si="39"/>
        <v>0</v>
      </c>
      <c r="X151" s="152">
        <f t="shared" si="39"/>
        <v>0</v>
      </c>
      <c r="Y151" s="152">
        <f t="shared" si="39"/>
        <v>0</v>
      </c>
      <c r="Z151" s="152">
        <f t="shared" si="39"/>
        <v>0</v>
      </c>
      <c r="AA151" s="152">
        <f t="shared" si="39"/>
        <v>0</v>
      </c>
      <c r="AB151" s="152">
        <f t="shared" si="39"/>
        <v>0</v>
      </c>
      <c r="AC151" s="152">
        <f t="shared" si="38"/>
        <v>0</v>
      </c>
      <c r="AD151" s="152">
        <f t="shared" si="38"/>
        <v>0</v>
      </c>
      <c r="AE151" s="152">
        <f t="shared" si="38"/>
        <v>0</v>
      </c>
      <c r="AF151" s="152">
        <f t="shared" si="38"/>
        <v>0</v>
      </c>
      <c r="AG151" s="152">
        <f t="shared" si="38"/>
        <v>0</v>
      </c>
      <c r="AH151" s="152">
        <f t="shared" si="38"/>
        <v>0</v>
      </c>
      <c r="AI151" s="152">
        <f t="shared" si="38"/>
        <v>0</v>
      </c>
      <c r="AJ151" s="152">
        <f t="shared" si="38"/>
        <v>0</v>
      </c>
      <c r="AK151" s="152">
        <f t="shared" si="38"/>
        <v>0</v>
      </c>
      <c r="AL151" s="152">
        <f t="shared" si="38"/>
        <v>0</v>
      </c>
      <c r="AM151" s="152">
        <f t="shared" si="38"/>
        <v>0</v>
      </c>
      <c r="AN151" s="152">
        <f t="shared" si="38"/>
        <v>0</v>
      </c>
      <c r="AO151" s="152">
        <f t="shared" si="38"/>
        <v>0</v>
      </c>
      <c r="AP151" s="152">
        <f t="shared" si="38"/>
        <v>0</v>
      </c>
      <c r="AQ151" s="152">
        <f t="shared" si="38"/>
        <v>0</v>
      </c>
      <c r="AR151" s="152">
        <f t="shared" si="37"/>
        <v>0</v>
      </c>
      <c r="AS151" s="152">
        <f t="shared" si="37"/>
        <v>0</v>
      </c>
      <c r="AT151" s="152">
        <f t="shared" si="37"/>
        <v>0</v>
      </c>
      <c r="AU151" s="152">
        <f t="shared" si="37"/>
        <v>0</v>
      </c>
      <c r="AV151" s="152">
        <f t="shared" si="37"/>
        <v>0</v>
      </c>
    </row>
    <row r="152" spans="1:48" x14ac:dyDescent="0.2">
      <c r="A152" s="165"/>
      <c r="B152" s="151" t="str">
        <f>IFERROR(VLOOKUP($A152,Salaire!$C:$E,2,0),"")</f>
        <v/>
      </c>
      <c r="C152" s="151" t="str">
        <f>IFERROR(VLOOKUP($A152,Salaire!$C:$E,3,0),"")</f>
        <v/>
      </c>
      <c r="D152" s="163"/>
      <c r="E152" s="163"/>
      <c r="F152" s="152" t="str">
        <f t="shared" si="34"/>
        <v/>
      </c>
      <c r="G152" s="152" t="str">
        <f t="shared" si="35"/>
        <v/>
      </c>
      <c r="H152" s="166"/>
      <c r="I152" s="165"/>
      <c r="J152" s="165"/>
      <c r="K152" s="152" t="str">
        <f t="shared" si="36"/>
        <v/>
      </c>
      <c r="L152" s="152" t="str">
        <f t="shared" si="33"/>
        <v/>
      </c>
      <c r="M152" s="152">
        <f t="shared" si="39"/>
        <v>0</v>
      </c>
      <c r="N152" s="152">
        <f t="shared" si="39"/>
        <v>0</v>
      </c>
      <c r="O152" s="152">
        <f t="shared" si="39"/>
        <v>0</v>
      </c>
      <c r="P152" s="152">
        <f t="shared" si="39"/>
        <v>0</v>
      </c>
      <c r="Q152" s="152">
        <f t="shared" si="39"/>
        <v>0</v>
      </c>
      <c r="R152" s="152">
        <f t="shared" si="39"/>
        <v>0</v>
      </c>
      <c r="S152" s="152">
        <f t="shared" si="39"/>
        <v>0</v>
      </c>
      <c r="T152" s="152">
        <f t="shared" si="39"/>
        <v>0</v>
      </c>
      <c r="U152" s="152">
        <f t="shared" si="39"/>
        <v>0</v>
      </c>
      <c r="V152" s="152">
        <f t="shared" si="39"/>
        <v>0</v>
      </c>
      <c r="W152" s="152">
        <f t="shared" si="39"/>
        <v>0</v>
      </c>
      <c r="X152" s="152">
        <f t="shared" si="39"/>
        <v>0</v>
      </c>
      <c r="Y152" s="152">
        <f t="shared" si="39"/>
        <v>0</v>
      </c>
      <c r="Z152" s="152">
        <f t="shared" si="39"/>
        <v>0</v>
      </c>
      <c r="AA152" s="152">
        <f t="shared" si="39"/>
        <v>0</v>
      </c>
      <c r="AB152" s="152">
        <f t="shared" si="39"/>
        <v>0</v>
      </c>
      <c r="AC152" s="152">
        <f t="shared" si="38"/>
        <v>0</v>
      </c>
      <c r="AD152" s="152">
        <f t="shared" si="38"/>
        <v>0</v>
      </c>
      <c r="AE152" s="152">
        <f t="shared" si="38"/>
        <v>0</v>
      </c>
      <c r="AF152" s="152">
        <f t="shared" si="38"/>
        <v>0</v>
      </c>
      <c r="AG152" s="152">
        <f t="shared" si="38"/>
        <v>0</v>
      </c>
      <c r="AH152" s="152">
        <f t="shared" si="38"/>
        <v>0</v>
      </c>
      <c r="AI152" s="152">
        <f t="shared" si="38"/>
        <v>0</v>
      </c>
      <c r="AJ152" s="152">
        <f t="shared" si="38"/>
        <v>0</v>
      </c>
      <c r="AK152" s="152">
        <f t="shared" si="38"/>
        <v>0</v>
      </c>
      <c r="AL152" s="152">
        <f t="shared" si="38"/>
        <v>0</v>
      </c>
      <c r="AM152" s="152">
        <f t="shared" si="38"/>
        <v>0</v>
      </c>
      <c r="AN152" s="152">
        <f t="shared" si="38"/>
        <v>0</v>
      </c>
      <c r="AO152" s="152">
        <f t="shared" si="38"/>
        <v>0</v>
      </c>
      <c r="AP152" s="152">
        <f t="shared" si="38"/>
        <v>0</v>
      </c>
      <c r="AQ152" s="152">
        <f t="shared" si="38"/>
        <v>0</v>
      </c>
      <c r="AR152" s="152">
        <f t="shared" si="37"/>
        <v>0</v>
      </c>
      <c r="AS152" s="152">
        <f t="shared" si="37"/>
        <v>0</v>
      </c>
      <c r="AT152" s="152">
        <f t="shared" si="37"/>
        <v>0</v>
      </c>
      <c r="AU152" s="152">
        <f t="shared" si="37"/>
        <v>0</v>
      </c>
      <c r="AV152" s="152">
        <f t="shared" si="37"/>
        <v>0</v>
      </c>
    </row>
    <row r="153" spans="1:48" x14ac:dyDescent="0.2">
      <c r="A153" s="165"/>
      <c r="B153" s="151" t="str">
        <f>IFERROR(VLOOKUP($A153,Salaire!$C:$E,2,0),"")</f>
        <v/>
      </c>
      <c r="C153" s="151" t="str">
        <f>IFERROR(VLOOKUP($A153,Salaire!$C:$E,3,0),"")</f>
        <v/>
      </c>
      <c r="D153" s="163"/>
      <c r="E153" s="163"/>
      <c r="F153" s="152" t="str">
        <f t="shared" si="34"/>
        <v/>
      </c>
      <c r="G153" s="152" t="str">
        <f t="shared" si="35"/>
        <v/>
      </c>
      <c r="H153" s="166"/>
      <c r="I153" s="165"/>
      <c r="J153" s="165"/>
      <c r="K153" s="152" t="str">
        <f t="shared" si="36"/>
        <v/>
      </c>
      <c r="L153" s="152" t="str">
        <f t="shared" si="33"/>
        <v/>
      </c>
      <c r="M153" s="152">
        <f t="shared" si="39"/>
        <v>0</v>
      </c>
      <c r="N153" s="152">
        <f t="shared" si="39"/>
        <v>0</v>
      </c>
      <c r="O153" s="152">
        <f t="shared" si="39"/>
        <v>0</v>
      </c>
      <c r="P153" s="152">
        <f t="shared" si="39"/>
        <v>0</v>
      </c>
      <c r="Q153" s="152">
        <f t="shared" si="39"/>
        <v>0</v>
      </c>
      <c r="R153" s="152">
        <f t="shared" si="39"/>
        <v>0</v>
      </c>
      <c r="S153" s="152">
        <f t="shared" si="39"/>
        <v>0</v>
      </c>
      <c r="T153" s="152">
        <f t="shared" si="39"/>
        <v>0</v>
      </c>
      <c r="U153" s="152">
        <f t="shared" si="39"/>
        <v>0</v>
      </c>
      <c r="V153" s="152">
        <f t="shared" si="39"/>
        <v>0</v>
      </c>
      <c r="W153" s="152">
        <f t="shared" si="39"/>
        <v>0</v>
      </c>
      <c r="X153" s="152">
        <f t="shared" si="39"/>
        <v>0</v>
      </c>
      <c r="Y153" s="152">
        <f t="shared" si="39"/>
        <v>0</v>
      </c>
      <c r="Z153" s="152">
        <f t="shared" si="39"/>
        <v>0</v>
      </c>
      <c r="AA153" s="152">
        <f t="shared" si="39"/>
        <v>0</v>
      </c>
      <c r="AB153" s="152">
        <f t="shared" si="39"/>
        <v>0</v>
      </c>
      <c r="AC153" s="152">
        <f t="shared" si="38"/>
        <v>0</v>
      </c>
      <c r="AD153" s="152">
        <f t="shared" si="38"/>
        <v>0</v>
      </c>
      <c r="AE153" s="152">
        <f t="shared" si="38"/>
        <v>0</v>
      </c>
      <c r="AF153" s="152">
        <f t="shared" si="38"/>
        <v>0</v>
      </c>
      <c r="AG153" s="152">
        <f t="shared" si="38"/>
        <v>0</v>
      </c>
      <c r="AH153" s="152">
        <f t="shared" si="38"/>
        <v>0</v>
      </c>
      <c r="AI153" s="152">
        <f t="shared" si="38"/>
        <v>0</v>
      </c>
      <c r="AJ153" s="152">
        <f t="shared" si="38"/>
        <v>0</v>
      </c>
      <c r="AK153" s="152">
        <f t="shared" si="38"/>
        <v>0</v>
      </c>
      <c r="AL153" s="152">
        <f t="shared" si="38"/>
        <v>0</v>
      </c>
      <c r="AM153" s="152">
        <f t="shared" si="38"/>
        <v>0</v>
      </c>
      <c r="AN153" s="152">
        <f t="shared" si="38"/>
        <v>0</v>
      </c>
      <c r="AO153" s="152">
        <f t="shared" si="38"/>
        <v>0</v>
      </c>
      <c r="AP153" s="152">
        <f t="shared" si="38"/>
        <v>0</v>
      </c>
      <c r="AQ153" s="152">
        <f t="shared" si="38"/>
        <v>0</v>
      </c>
      <c r="AR153" s="152">
        <f t="shared" si="37"/>
        <v>0</v>
      </c>
      <c r="AS153" s="152">
        <f t="shared" si="37"/>
        <v>0</v>
      </c>
      <c r="AT153" s="152">
        <f t="shared" si="37"/>
        <v>0</v>
      </c>
      <c r="AU153" s="152">
        <f t="shared" si="37"/>
        <v>0</v>
      </c>
      <c r="AV153" s="152">
        <f t="shared" si="37"/>
        <v>0</v>
      </c>
    </row>
    <row r="154" spans="1:48" x14ac:dyDescent="0.2">
      <c r="A154" s="165"/>
      <c r="B154" s="151" t="str">
        <f>IFERROR(VLOOKUP($A154,Salaire!$C:$E,2,0),"")</f>
        <v/>
      </c>
      <c r="C154" s="151" t="str">
        <f>IFERROR(VLOOKUP($A154,Salaire!$C:$E,3,0),"")</f>
        <v/>
      </c>
      <c r="D154" s="163"/>
      <c r="E154" s="163"/>
      <c r="F154" s="152" t="str">
        <f t="shared" si="34"/>
        <v/>
      </c>
      <c r="G154" s="152" t="str">
        <f t="shared" si="35"/>
        <v/>
      </c>
      <c r="H154" s="166"/>
      <c r="I154" s="165"/>
      <c r="J154" s="165"/>
      <c r="K154" s="152" t="str">
        <f t="shared" si="36"/>
        <v/>
      </c>
      <c r="L154" s="152" t="str">
        <f t="shared" si="33"/>
        <v/>
      </c>
      <c r="M154" s="152">
        <f t="shared" si="39"/>
        <v>0</v>
      </c>
      <c r="N154" s="152">
        <f t="shared" si="39"/>
        <v>0</v>
      </c>
      <c r="O154" s="152">
        <f t="shared" si="39"/>
        <v>0</v>
      </c>
      <c r="P154" s="152">
        <f t="shared" si="39"/>
        <v>0</v>
      </c>
      <c r="Q154" s="152">
        <f t="shared" si="39"/>
        <v>0</v>
      </c>
      <c r="R154" s="152">
        <f t="shared" si="39"/>
        <v>0</v>
      </c>
      <c r="S154" s="152">
        <f t="shared" si="39"/>
        <v>0</v>
      </c>
      <c r="T154" s="152">
        <f t="shared" si="39"/>
        <v>0</v>
      </c>
      <c r="U154" s="152">
        <f t="shared" si="39"/>
        <v>0</v>
      </c>
      <c r="V154" s="152">
        <f t="shared" si="39"/>
        <v>0</v>
      </c>
      <c r="W154" s="152">
        <f t="shared" si="39"/>
        <v>0</v>
      </c>
      <c r="X154" s="152">
        <f t="shared" si="39"/>
        <v>0</v>
      </c>
      <c r="Y154" s="152">
        <f t="shared" si="39"/>
        <v>0</v>
      </c>
      <c r="Z154" s="152">
        <f t="shared" si="39"/>
        <v>0</v>
      </c>
      <c r="AA154" s="152">
        <f t="shared" si="39"/>
        <v>0</v>
      </c>
      <c r="AB154" s="152">
        <f t="shared" si="39"/>
        <v>0</v>
      </c>
      <c r="AC154" s="152">
        <f t="shared" si="38"/>
        <v>0</v>
      </c>
      <c r="AD154" s="152">
        <f t="shared" si="38"/>
        <v>0</v>
      </c>
      <c r="AE154" s="152">
        <f t="shared" si="38"/>
        <v>0</v>
      </c>
      <c r="AF154" s="152">
        <f t="shared" si="38"/>
        <v>0</v>
      </c>
      <c r="AG154" s="152">
        <f t="shared" si="38"/>
        <v>0</v>
      </c>
      <c r="AH154" s="152">
        <f t="shared" si="38"/>
        <v>0</v>
      </c>
      <c r="AI154" s="152">
        <f t="shared" si="38"/>
        <v>0</v>
      </c>
      <c r="AJ154" s="152">
        <f t="shared" si="38"/>
        <v>0</v>
      </c>
      <c r="AK154" s="152">
        <f t="shared" si="38"/>
        <v>0</v>
      </c>
      <c r="AL154" s="152">
        <f t="shared" si="38"/>
        <v>0</v>
      </c>
      <c r="AM154" s="152">
        <f t="shared" si="38"/>
        <v>0</v>
      </c>
      <c r="AN154" s="152">
        <f t="shared" si="38"/>
        <v>0</v>
      </c>
      <c r="AO154" s="152">
        <f t="shared" si="38"/>
        <v>0</v>
      </c>
      <c r="AP154" s="152">
        <f t="shared" si="38"/>
        <v>0</v>
      </c>
      <c r="AQ154" s="152">
        <f t="shared" si="38"/>
        <v>0</v>
      </c>
      <c r="AR154" s="152">
        <f t="shared" si="37"/>
        <v>0</v>
      </c>
      <c r="AS154" s="152">
        <f t="shared" si="37"/>
        <v>0</v>
      </c>
      <c r="AT154" s="152">
        <f t="shared" si="37"/>
        <v>0</v>
      </c>
      <c r="AU154" s="152">
        <f t="shared" si="37"/>
        <v>0</v>
      </c>
      <c r="AV154" s="152">
        <f t="shared" si="37"/>
        <v>0</v>
      </c>
    </row>
    <row r="155" spans="1:48" x14ac:dyDescent="0.2">
      <c r="A155" s="165"/>
      <c r="B155" s="151" t="str">
        <f>IFERROR(VLOOKUP($A155,Salaire!$C:$E,2,0),"")</f>
        <v/>
      </c>
      <c r="C155" s="151" t="str">
        <f>IFERROR(VLOOKUP($A155,Salaire!$C:$E,3,0),"")</f>
        <v/>
      </c>
      <c r="D155" s="163"/>
      <c r="E155" s="163"/>
      <c r="F155" s="152" t="str">
        <f t="shared" si="34"/>
        <v/>
      </c>
      <c r="G155" s="152" t="str">
        <f t="shared" si="35"/>
        <v/>
      </c>
      <c r="H155" s="166"/>
      <c r="I155" s="165"/>
      <c r="J155" s="165"/>
      <c r="K155" s="152" t="str">
        <f t="shared" si="36"/>
        <v/>
      </c>
      <c r="L155" s="152" t="str">
        <f t="shared" si="33"/>
        <v/>
      </c>
      <c r="M155" s="152">
        <f t="shared" si="39"/>
        <v>0</v>
      </c>
      <c r="N155" s="152">
        <f t="shared" si="39"/>
        <v>0</v>
      </c>
      <c r="O155" s="152">
        <f t="shared" si="39"/>
        <v>0</v>
      </c>
      <c r="P155" s="152">
        <f t="shared" si="39"/>
        <v>0</v>
      </c>
      <c r="Q155" s="152">
        <f t="shared" si="39"/>
        <v>0</v>
      </c>
      <c r="R155" s="152">
        <f t="shared" si="39"/>
        <v>0</v>
      </c>
      <c r="S155" s="152">
        <f t="shared" si="39"/>
        <v>0</v>
      </c>
      <c r="T155" s="152">
        <f t="shared" si="39"/>
        <v>0</v>
      </c>
      <c r="U155" s="152">
        <f t="shared" si="39"/>
        <v>0</v>
      </c>
      <c r="V155" s="152">
        <f t="shared" si="39"/>
        <v>0</v>
      </c>
      <c r="W155" s="152">
        <f t="shared" si="39"/>
        <v>0</v>
      </c>
      <c r="X155" s="152">
        <f t="shared" si="39"/>
        <v>0</v>
      </c>
      <c r="Y155" s="152">
        <f t="shared" si="39"/>
        <v>0</v>
      </c>
      <c r="Z155" s="152">
        <f t="shared" si="39"/>
        <v>0</v>
      </c>
      <c r="AA155" s="152">
        <f t="shared" si="39"/>
        <v>0</v>
      </c>
      <c r="AB155" s="152">
        <f t="shared" si="39"/>
        <v>0</v>
      </c>
      <c r="AC155" s="152">
        <f t="shared" si="38"/>
        <v>0</v>
      </c>
      <c r="AD155" s="152">
        <f t="shared" si="38"/>
        <v>0</v>
      </c>
      <c r="AE155" s="152">
        <f t="shared" si="38"/>
        <v>0</v>
      </c>
      <c r="AF155" s="152">
        <f t="shared" si="38"/>
        <v>0</v>
      </c>
      <c r="AG155" s="152">
        <f t="shared" si="38"/>
        <v>0</v>
      </c>
      <c r="AH155" s="152">
        <f t="shared" si="38"/>
        <v>0</v>
      </c>
      <c r="AI155" s="152">
        <f t="shared" si="38"/>
        <v>0</v>
      </c>
      <c r="AJ155" s="152">
        <f t="shared" si="38"/>
        <v>0</v>
      </c>
      <c r="AK155" s="152">
        <f t="shared" si="38"/>
        <v>0</v>
      </c>
      <c r="AL155" s="152">
        <f t="shared" si="38"/>
        <v>0</v>
      </c>
      <c r="AM155" s="152">
        <f t="shared" si="38"/>
        <v>0</v>
      </c>
      <c r="AN155" s="152">
        <f t="shared" si="38"/>
        <v>0</v>
      </c>
      <c r="AO155" s="152">
        <f t="shared" si="38"/>
        <v>0</v>
      </c>
      <c r="AP155" s="152">
        <f t="shared" si="38"/>
        <v>0</v>
      </c>
      <c r="AQ155" s="152">
        <f t="shared" si="38"/>
        <v>0</v>
      </c>
      <c r="AR155" s="152">
        <f t="shared" si="37"/>
        <v>0</v>
      </c>
      <c r="AS155" s="152">
        <f t="shared" si="37"/>
        <v>0</v>
      </c>
      <c r="AT155" s="152">
        <f t="shared" si="37"/>
        <v>0</v>
      </c>
      <c r="AU155" s="152">
        <f t="shared" si="37"/>
        <v>0</v>
      </c>
      <c r="AV155" s="152">
        <f t="shared" si="37"/>
        <v>0</v>
      </c>
    </row>
    <row r="156" spans="1:48" x14ac:dyDescent="0.2">
      <c r="A156" s="165"/>
      <c r="B156" s="151" t="str">
        <f>IFERROR(VLOOKUP($A156,Salaire!$C:$E,2,0),"")</f>
        <v/>
      </c>
      <c r="C156" s="151" t="str">
        <f>IFERROR(VLOOKUP($A156,Salaire!$C:$E,3,0),"")</f>
        <v/>
      </c>
      <c r="D156" s="163"/>
      <c r="E156" s="163"/>
      <c r="F156" s="152" t="str">
        <f t="shared" si="34"/>
        <v/>
      </c>
      <c r="G156" s="152" t="str">
        <f t="shared" si="35"/>
        <v/>
      </c>
      <c r="H156" s="166"/>
      <c r="I156" s="165"/>
      <c r="J156" s="165"/>
      <c r="K156" s="152" t="str">
        <f t="shared" si="36"/>
        <v/>
      </c>
      <c r="L156" s="152" t="str">
        <f t="shared" si="33"/>
        <v/>
      </c>
      <c r="M156" s="152">
        <f t="shared" si="39"/>
        <v>0</v>
      </c>
      <c r="N156" s="152">
        <f t="shared" si="39"/>
        <v>0</v>
      </c>
      <c r="O156" s="152">
        <f t="shared" si="39"/>
        <v>0</v>
      </c>
      <c r="P156" s="152">
        <f t="shared" si="39"/>
        <v>0</v>
      </c>
      <c r="Q156" s="152">
        <f t="shared" si="39"/>
        <v>0</v>
      </c>
      <c r="R156" s="152">
        <f t="shared" si="39"/>
        <v>0</v>
      </c>
      <c r="S156" s="152">
        <f t="shared" si="39"/>
        <v>0</v>
      </c>
      <c r="T156" s="152">
        <f t="shared" si="39"/>
        <v>0</v>
      </c>
      <c r="U156" s="152">
        <f t="shared" si="39"/>
        <v>0</v>
      </c>
      <c r="V156" s="152">
        <f t="shared" si="39"/>
        <v>0</v>
      </c>
      <c r="W156" s="152">
        <f t="shared" si="39"/>
        <v>0</v>
      </c>
      <c r="X156" s="152">
        <f t="shared" si="39"/>
        <v>0</v>
      </c>
      <c r="Y156" s="152">
        <f t="shared" si="39"/>
        <v>0</v>
      </c>
      <c r="Z156" s="152">
        <f t="shared" si="39"/>
        <v>0</v>
      </c>
      <c r="AA156" s="152">
        <f t="shared" si="39"/>
        <v>0</v>
      </c>
      <c r="AB156" s="152">
        <f t="shared" si="39"/>
        <v>0</v>
      </c>
      <c r="AC156" s="152">
        <f t="shared" si="38"/>
        <v>0</v>
      </c>
      <c r="AD156" s="152">
        <f t="shared" si="38"/>
        <v>0</v>
      </c>
      <c r="AE156" s="152">
        <f t="shared" si="38"/>
        <v>0</v>
      </c>
      <c r="AF156" s="152">
        <f t="shared" si="38"/>
        <v>0</v>
      </c>
      <c r="AG156" s="152">
        <f t="shared" si="38"/>
        <v>0</v>
      </c>
      <c r="AH156" s="152">
        <f t="shared" si="38"/>
        <v>0</v>
      </c>
      <c r="AI156" s="152">
        <f t="shared" si="38"/>
        <v>0</v>
      </c>
      <c r="AJ156" s="152">
        <f t="shared" si="38"/>
        <v>0</v>
      </c>
      <c r="AK156" s="152">
        <f t="shared" si="38"/>
        <v>0</v>
      </c>
      <c r="AL156" s="152">
        <f t="shared" si="38"/>
        <v>0</v>
      </c>
      <c r="AM156" s="152">
        <f t="shared" si="38"/>
        <v>0</v>
      </c>
      <c r="AN156" s="152">
        <f t="shared" si="38"/>
        <v>0</v>
      </c>
      <c r="AO156" s="152">
        <f t="shared" si="38"/>
        <v>0</v>
      </c>
      <c r="AP156" s="152">
        <f t="shared" si="38"/>
        <v>0</v>
      </c>
      <c r="AQ156" s="152">
        <f t="shared" si="38"/>
        <v>0</v>
      </c>
      <c r="AR156" s="152">
        <f t="shared" si="37"/>
        <v>0</v>
      </c>
      <c r="AS156" s="152">
        <f t="shared" si="37"/>
        <v>0</v>
      </c>
      <c r="AT156" s="152">
        <f t="shared" si="37"/>
        <v>0</v>
      </c>
      <c r="AU156" s="152">
        <f t="shared" si="37"/>
        <v>0</v>
      </c>
      <c r="AV156" s="152">
        <f t="shared" si="37"/>
        <v>0</v>
      </c>
    </row>
    <row r="157" spans="1:48" x14ac:dyDescent="0.2">
      <c r="A157" s="165"/>
      <c r="B157" s="151" t="str">
        <f>IFERROR(VLOOKUP($A157,Salaire!$C:$E,2,0),"")</f>
        <v/>
      </c>
      <c r="C157" s="151" t="str">
        <f>IFERROR(VLOOKUP($A157,Salaire!$C:$E,3,0),"")</f>
        <v/>
      </c>
      <c r="D157" s="163"/>
      <c r="E157" s="163"/>
      <c r="F157" s="152" t="str">
        <f t="shared" si="34"/>
        <v/>
      </c>
      <c r="G157" s="152" t="str">
        <f t="shared" si="35"/>
        <v/>
      </c>
      <c r="H157" s="166"/>
      <c r="I157" s="165"/>
      <c r="J157" s="165"/>
      <c r="K157" s="152" t="str">
        <f t="shared" si="36"/>
        <v/>
      </c>
      <c r="L157" s="152" t="str">
        <f t="shared" si="33"/>
        <v/>
      </c>
      <c r="M157" s="152">
        <f t="shared" si="39"/>
        <v>0</v>
      </c>
      <c r="N157" s="152">
        <f t="shared" si="39"/>
        <v>0</v>
      </c>
      <c r="O157" s="152">
        <f t="shared" si="39"/>
        <v>0</v>
      </c>
      <c r="P157" s="152">
        <f t="shared" si="39"/>
        <v>0</v>
      </c>
      <c r="Q157" s="152">
        <f t="shared" si="39"/>
        <v>0</v>
      </c>
      <c r="R157" s="152">
        <f t="shared" si="39"/>
        <v>0</v>
      </c>
      <c r="S157" s="152">
        <f t="shared" si="39"/>
        <v>0</v>
      </c>
      <c r="T157" s="152">
        <f t="shared" si="39"/>
        <v>0</v>
      </c>
      <c r="U157" s="152">
        <f t="shared" si="39"/>
        <v>0</v>
      </c>
      <c r="V157" s="152">
        <f t="shared" si="39"/>
        <v>0</v>
      </c>
      <c r="W157" s="152">
        <f t="shared" si="39"/>
        <v>0</v>
      </c>
      <c r="X157" s="152">
        <f t="shared" si="39"/>
        <v>0</v>
      </c>
      <c r="Y157" s="152">
        <f t="shared" si="39"/>
        <v>0</v>
      </c>
      <c r="Z157" s="152">
        <f t="shared" si="39"/>
        <v>0</v>
      </c>
      <c r="AA157" s="152">
        <f t="shared" si="39"/>
        <v>0</v>
      </c>
      <c r="AB157" s="152">
        <f t="shared" si="39"/>
        <v>0</v>
      </c>
      <c r="AC157" s="152">
        <f t="shared" si="38"/>
        <v>0</v>
      </c>
      <c r="AD157" s="152">
        <f t="shared" si="38"/>
        <v>0</v>
      </c>
      <c r="AE157" s="152">
        <f t="shared" si="38"/>
        <v>0</v>
      </c>
      <c r="AF157" s="152">
        <f t="shared" si="38"/>
        <v>0</v>
      </c>
      <c r="AG157" s="152">
        <f t="shared" si="38"/>
        <v>0</v>
      </c>
      <c r="AH157" s="152">
        <f t="shared" si="38"/>
        <v>0</v>
      </c>
      <c r="AI157" s="152">
        <f t="shared" si="38"/>
        <v>0</v>
      </c>
      <c r="AJ157" s="152">
        <f t="shared" si="38"/>
        <v>0</v>
      </c>
      <c r="AK157" s="152">
        <f t="shared" si="38"/>
        <v>0</v>
      </c>
      <c r="AL157" s="152">
        <f t="shared" si="38"/>
        <v>0</v>
      </c>
      <c r="AM157" s="152">
        <f t="shared" si="38"/>
        <v>0</v>
      </c>
      <c r="AN157" s="152">
        <f t="shared" si="38"/>
        <v>0</v>
      </c>
      <c r="AO157" s="152">
        <f t="shared" si="38"/>
        <v>0</v>
      </c>
      <c r="AP157" s="152">
        <f t="shared" si="38"/>
        <v>0</v>
      </c>
      <c r="AQ157" s="152">
        <f t="shared" si="38"/>
        <v>0</v>
      </c>
      <c r="AR157" s="152">
        <f t="shared" si="37"/>
        <v>0</v>
      </c>
      <c r="AS157" s="152">
        <f t="shared" si="37"/>
        <v>0</v>
      </c>
      <c r="AT157" s="152">
        <f t="shared" si="37"/>
        <v>0</v>
      </c>
      <c r="AU157" s="152">
        <f t="shared" si="37"/>
        <v>0</v>
      </c>
      <c r="AV157" s="152">
        <f t="shared" si="37"/>
        <v>0</v>
      </c>
    </row>
    <row r="158" spans="1:48" x14ac:dyDescent="0.2">
      <c r="A158" s="165"/>
      <c r="B158" s="151" t="str">
        <f>IFERROR(VLOOKUP($A158,Salaire!$C:$E,2,0),"")</f>
        <v/>
      </c>
      <c r="C158" s="151" t="str">
        <f>IFERROR(VLOOKUP($A158,Salaire!$C:$E,3,0),"")</f>
        <v/>
      </c>
      <c r="D158" s="163"/>
      <c r="E158" s="163"/>
      <c r="F158" s="152" t="str">
        <f t="shared" si="34"/>
        <v/>
      </c>
      <c r="G158" s="152" t="str">
        <f t="shared" si="35"/>
        <v/>
      </c>
      <c r="H158" s="166"/>
      <c r="I158" s="165"/>
      <c r="J158" s="165"/>
      <c r="K158" s="152" t="str">
        <f t="shared" si="36"/>
        <v/>
      </c>
      <c r="L158" s="152" t="str">
        <f t="shared" si="33"/>
        <v/>
      </c>
      <c r="M158" s="152">
        <f t="shared" si="39"/>
        <v>0</v>
      </c>
      <c r="N158" s="152">
        <f t="shared" si="39"/>
        <v>0</v>
      </c>
      <c r="O158" s="152">
        <f t="shared" si="39"/>
        <v>0</v>
      </c>
      <c r="P158" s="152">
        <f t="shared" si="39"/>
        <v>0</v>
      </c>
      <c r="Q158" s="152">
        <f t="shared" si="39"/>
        <v>0</v>
      </c>
      <c r="R158" s="152">
        <f t="shared" si="39"/>
        <v>0</v>
      </c>
      <c r="S158" s="152">
        <f t="shared" si="39"/>
        <v>0</v>
      </c>
      <c r="T158" s="152">
        <f t="shared" si="39"/>
        <v>0</v>
      </c>
      <c r="U158" s="152">
        <f t="shared" si="39"/>
        <v>0</v>
      </c>
      <c r="V158" s="152">
        <f t="shared" si="39"/>
        <v>0</v>
      </c>
      <c r="W158" s="152">
        <f t="shared" si="39"/>
        <v>0</v>
      </c>
      <c r="X158" s="152">
        <f t="shared" si="39"/>
        <v>0</v>
      </c>
      <c r="Y158" s="152">
        <f t="shared" si="39"/>
        <v>0</v>
      </c>
      <c r="Z158" s="152">
        <f t="shared" si="39"/>
        <v>0</v>
      </c>
      <c r="AA158" s="152">
        <f t="shared" si="39"/>
        <v>0</v>
      </c>
      <c r="AB158" s="152">
        <f t="shared" ref="AB158:AQ173" si="40">+IF(AND(AB$4&gt;=EOMONTH($I158,0),AB$4&lt;=EOMONTH($J158,0)),$L158,0)</f>
        <v>0</v>
      </c>
      <c r="AC158" s="152">
        <f t="shared" si="40"/>
        <v>0</v>
      </c>
      <c r="AD158" s="152">
        <f t="shared" si="40"/>
        <v>0</v>
      </c>
      <c r="AE158" s="152">
        <f t="shared" si="40"/>
        <v>0</v>
      </c>
      <c r="AF158" s="152">
        <f t="shared" si="40"/>
        <v>0</v>
      </c>
      <c r="AG158" s="152">
        <f t="shared" si="40"/>
        <v>0</v>
      </c>
      <c r="AH158" s="152">
        <f t="shared" si="40"/>
        <v>0</v>
      </c>
      <c r="AI158" s="152">
        <f t="shared" si="40"/>
        <v>0</v>
      </c>
      <c r="AJ158" s="152">
        <f t="shared" si="40"/>
        <v>0</v>
      </c>
      <c r="AK158" s="152">
        <f t="shared" si="40"/>
        <v>0</v>
      </c>
      <c r="AL158" s="152">
        <f t="shared" si="40"/>
        <v>0</v>
      </c>
      <c r="AM158" s="152">
        <f t="shared" si="40"/>
        <v>0</v>
      </c>
      <c r="AN158" s="152">
        <f t="shared" si="40"/>
        <v>0</v>
      </c>
      <c r="AO158" s="152">
        <f t="shared" si="40"/>
        <v>0</v>
      </c>
      <c r="AP158" s="152">
        <f t="shared" si="40"/>
        <v>0</v>
      </c>
      <c r="AQ158" s="152">
        <f t="shared" si="40"/>
        <v>0</v>
      </c>
      <c r="AR158" s="152">
        <f t="shared" si="37"/>
        <v>0</v>
      </c>
      <c r="AS158" s="152">
        <f t="shared" si="37"/>
        <v>0</v>
      </c>
      <c r="AT158" s="152">
        <f t="shared" si="37"/>
        <v>0</v>
      </c>
      <c r="AU158" s="152">
        <f t="shared" si="37"/>
        <v>0</v>
      </c>
      <c r="AV158" s="152">
        <f t="shared" si="37"/>
        <v>0</v>
      </c>
    </row>
    <row r="159" spans="1:48" x14ac:dyDescent="0.2">
      <c r="A159" s="165"/>
      <c r="B159" s="151" t="str">
        <f>IFERROR(VLOOKUP($A159,Salaire!$C:$E,2,0),"")</f>
        <v/>
      </c>
      <c r="C159" s="151" t="str">
        <f>IFERROR(VLOOKUP($A159,Salaire!$C:$E,3,0),"")</f>
        <v/>
      </c>
      <c r="D159" s="163"/>
      <c r="E159" s="163"/>
      <c r="F159" s="152" t="str">
        <f t="shared" si="34"/>
        <v/>
      </c>
      <c r="G159" s="152" t="str">
        <f t="shared" si="35"/>
        <v/>
      </c>
      <c r="H159" s="166"/>
      <c r="I159" s="165"/>
      <c r="J159" s="165"/>
      <c r="K159" s="152" t="str">
        <f t="shared" si="36"/>
        <v/>
      </c>
      <c r="L159" s="152" t="str">
        <f t="shared" si="33"/>
        <v/>
      </c>
      <c r="M159" s="152">
        <f t="shared" ref="M159:AB174" si="41">+IF(AND(M$4&gt;=EOMONTH($I159,0),M$4&lt;=EOMONTH($J159,0)),$L159,0)</f>
        <v>0</v>
      </c>
      <c r="N159" s="152">
        <f t="shared" si="41"/>
        <v>0</v>
      </c>
      <c r="O159" s="152">
        <f t="shared" si="41"/>
        <v>0</v>
      </c>
      <c r="P159" s="152">
        <f t="shared" si="41"/>
        <v>0</v>
      </c>
      <c r="Q159" s="152">
        <f t="shared" si="41"/>
        <v>0</v>
      </c>
      <c r="R159" s="152">
        <f t="shared" si="41"/>
        <v>0</v>
      </c>
      <c r="S159" s="152">
        <f t="shared" si="41"/>
        <v>0</v>
      </c>
      <c r="T159" s="152">
        <f t="shared" si="41"/>
        <v>0</v>
      </c>
      <c r="U159" s="152">
        <f t="shared" si="41"/>
        <v>0</v>
      </c>
      <c r="V159" s="152">
        <f t="shared" si="41"/>
        <v>0</v>
      </c>
      <c r="W159" s="152">
        <f t="shared" si="41"/>
        <v>0</v>
      </c>
      <c r="X159" s="152">
        <f t="shared" si="41"/>
        <v>0</v>
      </c>
      <c r="Y159" s="152">
        <f t="shared" si="41"/>
        <v>0</v>
      </c>
      <c r="Z159" s="152">
        <f t="shared" si="41"/>
        <v>0</v>
      </c>
      <c r="AA159" s="152">
        <f t="shared" si="41"/>
        <v>0</v>
      </c>
      <c r="AB159" s="152">
        <f t="shared" si="41"/>
        <v>0</v>
      </c>
      <c r="AC159" s="152">
        <f t="shared" si="40"/>
        <v>0</v>
      </c>
      <c r="AD159" s="152">
        <f t="shared" si="40"/>
        <v>0</v>
      </c>
      <c r="AE159" s="152">
        <f t="shared" si="40"/>
        <v>0</v>
      </c>
      <c r="AF159" s="152">
        <f t="shared" si="40"/>
        <v>0</v>
      </c>
      <c r="AG159" s="152">
        <f t="shared" si="40"/>
        <v>0</v>
      </c>
      <c r="AH159" s="152">
        <f t="shared" si="40"/>
        <v>0</v>
      </c>
      <c r="AI159" s="152">
        <f t="shared" si="40"/>
        <v>0</v>
      </c>
      <c r="AJ159" s="152">
        <f t="shared" si="40"/>
        <v>0</v>
      </c>
      <c r="AK159" s="152">
        <f t="shared" si="40"/>
        <v>0</v>
      </c>
      <c r="AL159" s="152">
        <f t="shared" si="40"/>
        <v>0</v>
      </c>
      <c r="AM159" s="152">
        <f t="shared" si="40"/>
        <v>0</v>
      </c>
      <c r="AN159" s="152">
        <f t="shared" si="40"/>
        <v>0</v>
      </c>
      <c r="AO159" s="152">
        <f t="shared" si="40"/>
        <v>0</v>
      </c>
      <c r="AP159" s="152">
        <f t="shared" si="40"/>
        <v>0</v>
      </c>
      <c r="AQ159" s="152">
        <f t="shared" si="40"/>
        <v>0</v>
      </c>
      <c r="AR159" s="152">
        <f t="shared" si="37"/>
        <v>0</v>
      </c>
      <c r="AS159" s="152">
        <f t="shared" si="37"/>
        <v>0</v>
      </c>
      <c r="AT159" s="152">
        <f t="shared" si="37"/>
        <v>0</v>
      </c>
      <c r="AU159" s="152">
        <f t="shared" si="37"/>
        <v>0</v>
      </c>
      <c r="AV159" s="152">
        <f t="shared" si="37"/>
        <v>0</v>
      </c>
    </row>
    <row r="160" spans="1:48" x14ac:dyDescent="0.2">
      <c r="A160" s="165"/>
      <c r="B160" s="151" t="str">
        <f>IFERROR(VLOOKUP($A160,Salaire!$C:$E,2,0),"")</f>
        <v/>
      </c>
      <c r="C160" s="151" t="str">
        <f>IFERROR(VLOOKUP($A160,Salaire!$C:$E,3,0),"")</f>
        <v/>
      </c>
      <c r="D160" s="163"/>
      <c r="E160" s="163"/>
      <c r="F160" s="152" t="str">
        <f t="shared" si="34"/>
        <v/>
      </c>
      <c r="G160" s="152" t="str">
        <f t="shared" si="35"/>
        <v/>
      </c>
      <c r="H160" s="166"/>
      <c r="I160" s="165"/>
      <c r="J160" s="165"/>
      <c r="K160" s="152" t="str">
        <f t="shared" si="36"/>
        <v/>
      </c>
      <c r="L160" s="152" t="str">
        <f t="shared" si="33"/>
        <v/>
      </c>
      <c r="M160" s="152">
        <f t="shared" si="41"/>
        <v>0</v>
      </c>
      <c r="N160" s="152">
        <f t="shared" si="41"/>
        <v>0</v>
      </c>
      <c r="O160" s="152">
        <f t="shared" si="41"/>
        <v>0</v>
      </c>
      <c r="P160" s="152">
        <f t="shared" si="41"/>
        <v>0</v>
      </c>
      <c r="Q160" s="152">
        <f t="shared" si="41"/>
        <v>0</v>
      </c>
      <c r="R160" s="152">
        <f t="shared" si="41"/>
        <v>0</v>
      </c>
      <c r="S160" s="152">
        <f t="shared" si="41"/>
        <v>0</v>
      </c>
      <c r="T160" s="152">
        <f t="shared" si="41"/>
        <v>0</v>
      </c>
      <c r="U160" s="152">
        <f t="shared" si="41"/>
        <v>0</v>
      </c>
      <c r="V160" s="152">
        <f t="shared" si="41"/>
        <v>0</v>
      </c>
      <c r="W160" s="152">
        <f t="shared" si="41"/>
        <v>0</v>
      </c>
      <c r="X160" s="152">
        <f t="shared" si="41"/>
        <v>0</v>
      </c>
      <c r="Y160" s="152">
        <f t="shared" si="41"/>
        <v>0</v>
      </c>
      <c r="Z160" s="152">
        <f t="shared" si="41"/>
        <v>0</v>
      </c>
      <c r="AA160" s="152">
        <f t="shared" si="41"/>
        <v>0</v>
      </c>
      <c r="AB160" s="152">
        <f t="shared" si="41"/>
        <v>0</v>
      </c>
      <c r="AC160" s="152">
        <f t="shared" si="40"/>
        <v>0</v>
      </c>
      <c r="AD160" s="152">
        <f t="shared" si="40"/>
        <v>0</v>
      </c>
      <c r="AE160" s="152">
        <f t="shared" si="40"/>
        <v>0</v>
      </c>
      <c r="AF160" s="152">
        <f t="shared" si="40"/>
        <v>0</v>
      </c>
      <c r="AG160" s="152">
        <f t="shared" si="40"/>
        <v>0</v>
      </c>
      <c r="AH160" s="152">
        <f t="shared" si="40"/>
        <v>0</v>
      </c>
      <c r="AI160" s="152">
        <f t="shared" si="40"/>
        <v>0</v>
      </c>
      <c r="AJ160" s="152">
        <f t="shared" si="40"/>
        <v>0</v>
      </c>
      <c r="AK160" s="152">
        <f t="shared" si="40"/>
        <v>0</v>
      </c>
      <c r="AL160" s="152">
        <f t="shared" si="40"/>
        <v>0</v>
      </c>
      <c r="AM160" s="152">
        <f t="shared" si="40"/>
        <v>0</v>
      </c>
      <c r="AN160" s="152">
        <f t="shared" si="40"/>
        <v>0</v>
      </c>
      <c r="AO160" s="152">
        <f t="shared" si="40"/>
        <v>0</v>
      </c>
      <c r="AP160" s="152">
        <f t="shared" si="40"/>
        <v>0</v>
      </c>
      <c r="AQ160" s="152">
        <f t="shared" si="40"/>
        <v>0</v>
      </c>
      <c r="AR160" s="152">
        <f t="shared" si="37"/>
        <v>0</v>
      </c>
      <c r="AS160" s="152">
        <f t="shared" si="37"/>
        <v>0</v>
      </c>
      <c r="AT160" s="152">
        <f t="shared" si="37"/>
        <v>0</v>
      </c>
      <c r="AU160" s="152">
        <f t="shared" si="37"/>
        <v>0</v>
      </c>
      <c r="AV160" s="152">
        <f t="shared" si="37"/>
        <v>0</v>
      </c>
    </row>
    <row r="161" spans="1:48" x14ac:dyDescent="0.2">
      <c r="A161" s="165"/>
      <c r="B161" s="151" t="str">
        <f>IFERROR(VLOOKUP($A161,Salaire!$C:$E,2,0),"")</f>
        <v/>
      </c>
      <c r="C161" s="151" t="str">
        <f>IFERROR(VLOOKUP($A161,Salaire!$C:$E,3,0),"")</f>
        <v/>
      </c>
      <c r="D161" s="163"/>
      <c r="E161" s="163"/>
      <c r="F161" s="152" t="str">
        <f t="shared" si="34"/>
        <v/>
      </c>
      <c r="G161" s="152" t="str">
        <f t="shared" si="35"/>
        <v/>
      </c>
      <c r="H161" s="166"/>
      <c r="I161" s="165"/>
      <c r="J161" s="165"/>
      <c r="K161" s="152" t="str">
        <f t="shared" si="36"/>
        <v/>
      </c>
      <c r="L161" s="152" t="str">
        <f t="shared" si="33"/>
        <v/>
      </c>
      <c r="M161" s="152">
        <f t="shared" si="41"/>
        <v>0</v>
      </c>
      <c r="N161" s="152">
        <f t="shared" si="41"/>
        <v>0</v>
      </c>
      <c r="O161" s="152">
        <f t="shared" si="41"/>
        <v>0</v>
      </c>
      <c r="P161" s="152">
        <f t="shared" si="41"/>
        <v>0</v>
      </c>
      <c r="Q161" s="152">
        <f t="shared" si="41"/>
        <v>0</v>
      </c>
      <c r="R161" s="152">
        <f t="shared" si="41"/>
        <v>0</v>
      </c>
      <c r="S161" s="152">
        <f t="shared" si="41"/>
        <v>0</v>
      </c>
      <c r="T161" s="152">
        <f t="shared" si="41"/>
        <v>0</v>
      </c>
      <c r="U161" s="152">
        <f t="shared" si="41"/>
        <v>0</v>
      </c>
      <c r="V161" s="152">
        <f t="shared" si="41"/>
        <v>0</v>
      </c>
      <c r="W161" s="152">
        <f t="shared" si="41"/>
        <v>0</v>
      </c>
      <c r="X161" s="152">
        <f t="shared" si="41"/>
        <v>0</v>
      </c>
      <c r="Y161" s="152">
        <f t="shared" si="41"/>
        <v>0</v>
      </c>
      <c r="Z161" s="152">
        <f t="shared" si="41"/>
        <v>0</v>
      </c>
      <c r="AA161" s="152">
        <f t="shared" si="41"/>
        <v>0</v>
      </c>
      <c r="AB161" s="152">
        <f t="shared" si="41"/>
        <v>0</v>
      </c>
      <c r="AC161" s="152">
        <f t="shared" si="40"/>
        <v>0</v>
      </c>
      <c r="AD161" s="152">
        <f t="shared" si="40"/>
        <v>0</v>
      </c>
      <c r="AE161" s="152">
        <f t="shared" si="40"/>
        <v>0</v>
      </c>
      <c r="AF161" s="152">
        <f t="shared" si="40"/>
        <v>0</v>
      </c>
      <c r="AG161" s="152">
        <f t="shared" si="40"/>
        <v>0</v>
      </c>
      <c r="AH161" s="152">
        <f t="shared" si="40"/>
        <v>0</v>
      </c>
      <c r="AI161" s="152">
        <f t="shared" si="40"/>
        <v>0</v>
      </c>
      <c r="AJ161" s="152">
        <f t="shared" si="40"/>
        <v>0</v>
      </c>
      <c r="AK161" s="152">
        <f t="shared" si="40"/>
        <v>0</v>
      </c>
      <c r="AL161" s="152">
        <f t="shared" si="40"/>
        <v>0</v>
      </c>
      <c r="AM161" s="152">
        <f t="shared" si="40"/>
        <v>0</v>
      </c>
      <c r="AN161" s="152">
        <f t="shared" si="40"/>
        <v>0</v>
      </c>
      <c r="AO161" s="152">
        <f t="shared" si="40"/>
        <v>0</v>
      </c>
      <c r="AP161" s="152">
        <f t="shared" si="40"/>
        <v>0</v>
      </c>
      <c r="AQ161" s="152">
        <f t="shared" si="40"/>
        <v>0</v>
      </c>
      <c r="AR161" s="152">
        <f t="shared" si="37"/>
        <v>0</v>
      </c>
      <c r="AS161" s="152">
        <f t="shared" si="37"/>
        <v>0</v>
      </c>
      <c r="AT161" s="152">
        <f t="shared" si="37"/>
        <v>0</v>
      </c>
      <c r="AU161" s="152">
        <f t="shared" si="37"/>
        <v>0</v>
      </c>
      <c r="AV161" s="152">
        <f t="shared" si="37"/>
        <v>0</v>
      </c>
    </row>
    <row r="162" spans="1:48" x14ac:dyDescent="0.2">
      <c r="A162" s="165"/>
      <c r="B162" s="151" t="str">
        <f>IFERROR(VLOOKUP($A162,Salaire!$C:$E,2,0),"")</f>
        <v/>
      </c>
      <c r="C162" s="151" t="str">
        <f>IFERROR(VLOOKUP($A162,Salaire!$C:$E,3,0),"")</f>
        <v/>
      </c>
      <c r="D162" s="163"/>
      <c r="E162" s="163"/>
      <c r="F162" s="152" t="str">
        <f t="shared" si="34"/>
        <v/>
      </c>
      <c r="G162" s="152" t="str">
        <f t="shared" si="35"/>
        <v/>
      </c>
      <c r="H162" s="166"/>
      <c r="I162" s="165"/>
      <c r="J162" s="165"/>
      <c r="K162" s="152" t="str">
        <f t="shared" si="36"/>
        <v/>
      </c>
      <c r="L162" s="152" t="str">
        <f t="shared" si="33"/>
        <v/>
      </c>
      <c r="M162" s="152">
        <f t="shared" si="41"/>
        <v>0</v>
      </c>
      <c r="N162" s="152">
        <f t="shared" si="41"/>
        <v>0</v>
      </c>
      <c r="O162" s="152">
        <f t="shared" si="41"/>
        <v>0</v>
      </c>
      <c r="P162" s="152">
        <f t="shared" si="41"/>
        <v>0</v>
      </c>
      <c r="Q162" s="152">
        <f t="shared" si="41"/>
        <v>0</v>
      </c>
      <c r="R162" s="152">
        <f t="shared" si="41"/>
        <v>0</v>
      </c>
      <c r="S162" s="152">
        <f t="shared" si="41"/>
        <v>0</v>
      </c>
      <c r="T162" s="152">
        <f t="shared" si="41"/>
        <v>0</v>
      </c>
      <c r="U162" s="152">
        <f t="shared" si="41"/>
        <v>0</v>
      </c>
      <c r="V162" s="152">
        <f t="shared" si="41"/>
        <v>0</v>
      </c>
      <c r="W162" s="152">
        <f t="shared" si="41"/>
        <v>0</v>
      </c>
      <c r="X162" s="152">
        <f t="shared" si="41"/>
        <v>0</v>
      </c>
      <c r="Y162" s="152">
        <f t="shared" si="41"/>
        <v>0</v>
      </c>
      <c r="Z162" s="152">
        <f t="shared" si="41"/>
        <v>0</v>
      </c>
      <c r="AA162" s="152">
        <f t="shared" si="41"/>
        <v>0</v>
      </c>
      <c r="AB162" s="152">
        <f t="shared" si="41"/>
        <v>0</v>
      </c>
      <c r="AC162" s="152">
        <f t="shared" si="40"/>
        <v>0</v>
      </c>
      <c r="AD162" s="152">
        <f t="shared" si="40"/>
        <v>0</v>
      </c>
      <c r="AE162" s="152">
        <f t="shared" si="40"/>
        <v>0</v>
      </c>
      <c r="AF162" s="152">
        <f t="shared" si="40"/>
        <v>0</v>
      </c>
      <c r="AG162" s="152">
        <f t="shared" si="40"/>
        <v>0</v>
      </c>
      <c r="AH162" s="152">
        <f t="shared" si="40"/>
        <v>0</v>
      </c>
      <c r="AI162" s="152">
        <f t="shared" si="40"/>
        <v>0</v>
      </c>
      <c r="AJ162" s="152">
        <f t="shared" si="40"/>
        <v>0</v>
      </c>
      <c r="AK162" s="152">
        <f t="shared" si="40"/>
        <v>0</v>
      </c>
      <c r="AL162" s="152">
        <f t="shared" si="40"/>
        <v>0</v>
      </c>
      <c r="AM162" s="152">
        <f t="shared" si="40"/>
        <v>0</v>
      </c>
      <c r="AN162" s="152">
        <f t="shared" si="40"/>
        <v>0</v>
      </c>
      <c r="AO162" s="152">
        <f t="shared" si="40"/>
        <v>0</v>
      </c>
      <c r="AP162" s="152">
        <f t="shared" si="40"/>
        <v>0</v>
      </c>
      <c r="AQ162" s="152">
        <f t="shared" si="40"/>
        <v>0</v>
      </c>
      <c r="AR162" s="152">
        <f t="shared" si="37"/>
        <v>0</v>
      </c>
      <c r="AS162" s="152">
        <f t="shared" si="37"/>
        <v>0</v>
      </c>
      <c r="AT162" s="152">
        <f t="shared" si="37"/>
        <v>0</v>
      </c>
      <c r="AU162" s="152">
        <f t="shared" si="37"/>
        <v>0</v>
      </c>
      <c r="AV162" s="152">
        <f t="shared" si="37"/>
        <v>0</v>
      </c>
    </row>
    <row r="163" spans="1:48" x14ac:dyDescent="0.2">
      <c r="A163" s="165"/>
      <c r="B163" s="151" t="str">
        <f>IFERROR(VLOOKUP($A163,Salaire!$C:$E,2,0),"")</f>
        <v/>
      </c>
      <c r="C163" s="151" t="str">
        <f>IFERROR(VLOOKUP($A163,Salaire!$C:$E,3,0),"")</f>
        <v/>
      </c>
      <c r="D163" s="163"/>
      <c r="E163" s="163"/>
      <c r="F163" s="152" t="str">
        <f t="shared" si="34"/>
        <v/>
      </c>
      <c r="G163" s="152" t="str">
        <f t="shared" si="35"/>
        <v/>
      </c>
      <c r="H163" s="166"/>
      <c r="I163" s="165"/>
      <c r="J163" s="165"/>
      <c r="K163" s="152" t="str">
        <f t="shared" si="36"/>
        <v/>
      </c>
      <c r="L163" s="152" t="str">
        <f t="shared" si="33"/>
        <v/>
      </c>
      <c r="M163" s="152">
        <f t="shared" si="41"/>
        <v>0</v>
      </c>
      <c r="N163" s="152">
        <f t="shared" si="41"/>
        <v>0</v>
      </c>
      <c r="O163" s="152">
        <f t="shared" si="41"/>
        <v>0</v>
      </c>
      <c r="P163" s="152">
        <f t="shared" si="41"/>
        <v>0</v>
      </c>
      <c r="Q163" s="152">
        <f t="shared" si="41"/>
        <v>0</v>
      </c>
      <c r="R163" s="152">
        <f t="shared" si="41"/>
        <v>0</v>
      </c>
      <c r="S163" s="152">
        <f t="shared" si="41"/>
        <v>0</v>
      </c>
      <c r="T163" s="152">
        <f t="shared" si="41"/>
        <v>0</v>
      </c>
      <c r="U163" s="152">
        <f t="shared" si="41"/>
        <v>0</v>
      </c>
      <c r="V163" s="152">
        <f t="shared" si="41"/>
        <v>0</v>
      </c>
      <c r="W163" s="152">
        <f t="shared" si="41"/>
        <v>0</v>
      </c>
      <c r="X163" s="152">
        <f t="shared" si="41"/>
        <v>0</v>
      </c>
      <c r="Y163" s="152">
        <f t="shared" si="41"/>
        <v>0</v>
      </c>
      <c r="Z163" s="152">
        <f t="shared" si="41"/>
        <v>0</v>
      </c>
      <c r="AA163" s="152">
        <f t="shared" si="41"/>
        <v>0</v>
      </c>
      <c r="AB163" s="152">
        <f t="shared" si="41"/>
        <v>0</v>
      </c>
      <c r="AC163" s="152">
        <f t="shared" si="40"/>
        <v>0</v>
      </c>
      <c r="AD163" s="152">
        <f t="shared" si="40"/>
        <v>0</v>
      </c>
      <c r="AE163" s="152">
        <f t="shared" si="40"/>
        <v>0</v>
      </c>
      <c r="AF163" s="152">
        <f t="shared" si="40"/>
        <v>0</v>
      </c>
      <c r="AG163" s="152">
        <f t="shared" si="40"/>
        <v>0</v>
      </c>
      <c r="AH163" s="152">
        <f t="shared" si="40"/>
        <v>0</v>
      </c>
      <c r="AI163" s="152">
        <f t="shared" si="40"/>
        <v>0</v>
      </c>
      <c r="AJ163" s="152">
        <f t="shared" si="40"/>
        <v>0</v>
      </c>
      <c r="AK163" s="152">
        <f t="shared" si="40"/>
        <v>0</v>
      </c>
      <c r="AL163" s="152">
        <f t="shared" si="40"/>
        <v>0</v>
      </c>
      <c r="AM163" s="152">
        <f t="shared" si="40"/>
        <v>0</v>
      </c>
      <c r="AN163" s="152">
        <f t="shared" si="40"/>
        <v>0</v>
      </c>
      <c r="AO163" s="152">
        <f t="shared" si="40"/>
        <v>0</v>
      </c>
      <c r="AP163" s="152">
        <f t="shared" si="40"/>
        <v>0</v>
      </c>
      <c r="AQ163" s="152">
        <f t="shared" si="40"/>
        <v>0</v>
      </c>
      <c r="AR163" s="152">
        <f t="shared" si="37"/>
        <v>0</v>
      </c>
      <c r="AS163" s="152">
        <f t="shared" si="37"/>
        <v>0</v>
      </c>
      <c r="AT163" s="152">
        <f t="shared" si="37"/>
        <v>0</v>
      </c>
      <c r="AU163" s="152">
        <f t="shared" si="37"/>
        <v>0</v>
      </c>
      <c r="AV163" s="152">
        <f t="shared" si="37"/>
        <v>0</v>
      </c>
    </row>
    <row r="164" spans="1:48" x14ac:dyDescent="0.2">
      <c r="A164" s="165"/>
      <c r="B164" s="151" t="str">
        <f>IFERROR(VLOOKUP($A164,Salaire!$C:$E,2,0),"")</f>
        <v/>
      </c>
      <c r="C164" s="151" t="str">
        <f>IFERROR(VLOOKUP($A164,Salaire!$C:$E,3,0),"")</f>
        <v/>
      </c>
      <c r="D164" s="163"/>
      <c r="E164" s="163"/>
      <c r="F164" s="152" t="str">
        <f t="shared" si="34"/>
        <v/>
      </c>
      <c r="G164" s="152" t="str">
        <f t="shared" si="35"/>
        <v/>
      </c>
      <c r="H164" s="166"/>
      <c r="I164" s="165"/>
      <c r="J164" s="165"/>
      <c r="K164" s="152" t="str">
        <f t="shared" si="36"/>
        <v/>
      </c>
      <c r="L164" s="152" t="str">
        <f t="shared" si="33"/>
        <v/>
      </c>
      <c r="M164" s="152">
        <f t="shared" si="41"/>
        <v>0</v>
      </c>
      <c r="N164" s="152">
        <f t="shared" si="41"/>
        <v>0</v>
      </c>
      <c r="O164" s="152">
        <f t="shared" si="41"/>
        <v>0</v>
      </c>
      <c r="P164" s="152">
        <f t="shared" si="41"/>
        <v>0</v>
      </c>
      <c r="Q164" s="152">
        <f t="shared" si="41"/>
        <v>0</v>
      </c>
      <c r="R164" s="152">
        <f t="shared" si="41"/>
        <v>0</v>
      </c>
      <c r="S164" s="152">
        <f t="shared" si="41"/>
        <v>0</v>
      </c>
      <c r="T164" s="152">
        <f t="shared" si="41"/>
        <v>0</v>
      </c>
      <c r="U164" s="152">
        <f t="shared" si="41"/>
        <v>0</v>
      </c>
      <c r="V164" s="152">
        <f t="shared" si="41"/>
        <v>0</v>
      </c>
      <c r="W164" s="152">
        <f t="shared" si="41"/>
        <v>0</v>
      </c>
      <c r="X164" s="152">
        <f t="shared" si="41"/>
        <v>0</v>
      </c>
      <c r="Y164" s="152">
        <f t="shared" si="41"/>
        <v>0</v>
      </c>
      <c r="Z164" s="152">
        <f t="shared" si="41"/>
        <v>0</v>
      </c>
      <c r="AA164" s="152">
        <f t="shared" si="41"/>
        <v>0</v>
      </c>
      <c r="AB164" s="152">
        <f t="shared" si="41"/>
        <v>0</v>
      </c>
      <c r="AC164" s="152">
        <f t="shared" si="40"/>
        <v>0</v>
      </c>
      <c r="AD164" s="152">
        <f t="shared" si="40"/>
        <v>0</v>
      </c>
      <c r="AE164" s="152">
        <f t="shared" si="40"/>
        <v>0</v>
      </c>
      <c r="AF164" s="152">
        <f t="shared" si="40"/>
        <v>0</v>
      </c>
      <c r="AG164" s="152">
        <f t="shared" si="40"/>
        <v>0</v>
      </c>
      <c r="AH164" s="152">
        <f t="shared" si="40"/>
        <v>0</v>
      </c>
      <c r="AI164" s="152">
        <f t="shared" si="40"/>
        <v>0</v>
      </c>
      <c r="AJ164" s="152">
        <f t="shared" si="40"/>
        <v>0</v>
      </c>
      <c r="AK164" s="152">
        <f t="shared" si="40"/>
        <v>0</v>
      </c>
      <c r="AL164" s="152">
        <f t="shared" si="40"/>
        <v>0</v>
      </c>
      <c r="AM164" s="152">
        <f t="shared" si="40"/>
        <v>0</v>
      </c>
      <c r="AN164" s="152">
        <f t="shared" si="40"/>
        <v>0</v>
      </c>
      <c r="AO164" s="152">
        <f t="shared" si="40"/>
        <v>0</v>
      </c>
      <c r="AP164" s="152">
        <f t="shared" si="40"/>
        <v>0</v>
      </c>
      <c r="AQ164" s="152">
        <f t="shared" si="40"/>
        <v>0</v>
      </c>
      <c r="AR164" s="152">
        <f t="shared" si="37"/>
        <v>0</v>
      </c>
      <c r="AS164" s="152">
        <f t="shared" si="37"/>
        <v>0</v>
      </c>
      <c r="AT164" s="152">
        <f t="shared" si="37"/>
        <v>0</v>
      </c>
      <c r="AU164" s="152">
        <f t="shared" si="37"/>
        <v>0</v>
      </c>
      <c r="AV164" s="152">
        <f t="shared" si="37"/>
        <v>0</v>
      </c>
    </row>
    <row r="165" spans="1:48" x14ac:dyDescent="0.2">
      <c r="A165" s="165"/>
      <c r="B165" s="151" t="str">
        <f>IFERROR(VLOOKUP($A165,Salaire!$C:$E,2,0),"")</f>
        <v/>
      </c>
      <c r="C165" s="151" t="str">
        <f>IFERROR(VLOOKUP($A165,Salaire!$C:$E,3,0),"")</f>
        <v/>
      </c>
      <c r="D165" s="163"/>
      <c r="E165" s="163"/>
      <c r="F165" s="152" t="str">
        <f t="shared" si="34"/>
        <v/>
      </c>
      <c r="G165" s="152" t="str">
        <f t="shared" si="35"/>
        <v/>
      </c>
      <c r="H165" s="166"/>
      <c r="I165" s="165"/>
      <c r="J165" s="165"/>
      <c r="K165" s="152" t="str">
        <f t="shared" si="36"/>
        <v/>
      </c>
      <c r="L165" s="152" t="str">
        <f t="shared" si="33"/>
        <v/>
      </c>
      <c r="M165" s="152">
        <f t="shared" si="41"/>
        <v>0</v>
      </c>
      <c r="N165" s="152">
        <f t="shared" si="41"/>
        <v>0</v>
      </c>
      <c r="O165" s="152">
        <f t="shared" si="41"/>
        <v>0</v>
      </c>
      <c r="P165" s="152">
        <f t="shared" si="41"/>
        <v>0</v>
      </c>
      <c r="Q165" s="152">
        <f t="shared" si="41"/>
        <v>0</v>
      </c>
      <c r="R165" s="152">
        <f t="shared" si="41"/>
        <v>0</v>
      </c>
      <c r="S165" s="152">
        <f t="shared" si="41"/>
        <v>0</v>
      </c>
      <c r="T165" s="152">
        <f t="shared" si="41"/>
        <v>0</v>
      </c>
      <c r="U165" s="152">
        <f t="shared" si="41"/>
        <v>0</v>
      </c>
      <c r="V165" s="152">
        <f t="shared" si="41"/>
        <v>0</v>
      </c>
      <c r="W165" s="152">
        <f t="shared" si="41"/>
        <v>0</v>
      </c>
      <c r="X165" s="152">
        <f t="shared" si="41"/>
        <v>0</v>
      </c>
      <c r="Y165" s="152">
        <f t="shared" si="41"/>
        <v>0</v>
      </c>
      <c r="Z165" s="152">
        <f t="shared" si="41"/>
        <v>0</v>
      </c>
      <c r="AA165" s="152">
        <f t="shared" si="41"/>
        <v>0</v>
      </c>
      <c r="AB165" s="152">
        <f t="shared" si="41"/>
        <v>0</v>
      </c>
      <c r="AC165" s="152">
        <f t="shared" si="40"/>
        <v>0</v>
      </c>
      <c r="AD165" s="152">
        <f t="shared" si="40"/>
        <v>0</v>
      </c>
      <c r="AE165" s="152">
        <f t="shared" si="40"/>
        <v>0</v>
      </c>
      <c r="AF165" s="152">
        <f t="shared" si="40"/>
        <v>0</v>
      </c>
      <c r="AG165" s="152">
        <f t="shared" si="40"/>
        <v>0</v>
      </c>
      <c r="AH165" s="152">
        <f t="shared" si="40"/>
        <v>0</v>
      </c>
      <c r="AI165" s="152">
        <f t="shared" si="40"/>
        <v>0</v>
      </c>
      <c r="AJ165" s="152">
        <f t="shared" si="40"/>
        <v>0</v>
      </c>
      <c r="AK165" s="152">
        <f t="shared" si="40"/>
        <v>0</v>
      </c>
      <c r="AL165" s="152">
        <f t="shared" si="40"/>
        <v>0</v>
      </c>
      <c r="AM165" s="152">
        <f t="shared" si="40"/>
        <v>0</v>
      </c>
      <c r="AN165" s="152">
        <f t="shared" si="40"/>
        <v>0</v>
      </c>
      <c r="AO165" s="152">
        <f t="shared" si="40"/>
        <v>0</v>
      </c>
      <c r="AP165" s="152">
        <f t="shared" si="40"/>
        <v>0</v>
      </c>
      <c r="AQ165" s="152">
        <f t="shared" si="40"/>
        <v>0</v>
      </c>
      <c r="AR165" s="152">
        <f t="shared" si="37"/>
        <v>0</v>
      </c>
      <c r="AS165" s="152">
        <f t="shared" si="37"/>
        <v>0</v>
      </c>
      <c r="AT165" s="152">
        <f t="shared" si="37"/>
        <v>0</v>
      </c>
      <c r="AU165" s="152">
        <f t="shared" si="37"/>
        <v>0</v>
      </c>
      <c r="AV165" s="152">
        <f t="shared" si="37"/>
        <v>0</v>
      </c>
    </row>
    <row r="166" spans="1:48" x14ac:dyDescent="0.2">
      <c r="A166" s="165"/>
      <c r="B166" s="151" t="str">
        <f>IFERROR(VLOOKUP($A166,Salaire!$C:$E,2,0),"")</f>
        <v/>
      </c>
      <c r="C166" s="151" t="str">
        <f>IFERROR(VLOOKUP($A166,Salaire!$C:$E,3,0),"")</f>
        <v/>
      </c>
      <c r="D166" s="163"/>
      <c r="E166" s="163"/>
      <c r="F166" s="152" t="str">
        <f t="shared" si="34"/>
        <v/>
      </c>
      <c r="G166" s="152" t="str">
        <f t="shared" si="35"/>
        <v/>
      </c>
      <c r="H166" s="166"/>
      <c r="I166" s="165"/>
      <c r="J166" s="165"/>
      <c r="K166" s="152" t="str">
        <f t="shared" si="36"/>
        <v/>
      </c>
      <c r="L166" s="152" t="str">
        <f t="shared" si="33"/>
        <v/>
      </c>
      <c r="M166" s="152">
        <f t="shared" si="41"/>
        <v>0</v>
      </c>
      <c r="N166" s="152">
        <f t="shared" si="41"/>
        <v>0</v>
      </c>
      <c r="O166" s="152">
        <f t="shared" si="41"/>
        <v>0</v>
      </c>
      <c r="P166" s="152">
        <f t="shared" si="41"/>
        <v>0</v>
      </c>
      <c r="Q166" s="152">
        <f t="shared" si="41"/>
        <v>0</v>
      </c>
      <c r="R166" s="152">
        <f t="shared" si="41"/>
        <v>0</v>
      </c>
      <c r="S166" s="152">
        <f t="shared" si="41"/>
        <v>0</v>
      </c>
      <c r="T166" s="152">
        <f t="shared" si="41"/>
        <v>0</v>
      </c>
      <c r="U166" s="152">
        <f t="shared" si="41"/>
        <v>0</v>
      </c>
      <c r="V166" s="152">
        <f t="shared" si="41"/>
        <v>0</v>
      </c>
      <c r="W166" s="152">
        <f t="shared" si="41"/>
        <v>0</v>
      </c>
      <c r="X166" s="152">
        <f t="shared" si="41"/>
        <v>0</v>
      </c>
      <c r="Y166" s="152">
        <f t="shared" si="41"/>
        <v>0</v>
      </c>
      <c r="Z166" s="152">
        <f t="shared" si="41"/>
        <v>0</v>
      </c>
      <c r="AA166" s="152">
        <f t="shared" si="41"/>
        <v>0</v>
      </c>
      <c r="AB166" s="152">
        <f t="shared" si="41"/>
        <v>0</v>
      </c>
      <c r="AC166" s="152">
        <f t="shared" si="40"/>
        <v>0</v>
      </c>
      <c r="AD166" s="152">
        <f t="shared" si="40"/>
        <v>0</v>
      </c>
      <c r="AE166" s="152">
        <f t="shared" si="40"/>
        <v>0</v>
      </c>
      <c r="AF166" s="152">
        <f t="shared" si="40"/>
        <v>0</v>
      </c>
      <c r="AG166" s="152">
        <f t="shared" si="40"/>
        <v>0</v>
      </c>
      <c r="AH166" s="152">
        <f t="shared" si="40"/>
        <v>0</v>
      </c>
      <c r="AI166" s="152">
        <f t="shared" si="40"/>
        <v>0</v>
      </c>
      <c r="AJ166" s="152">
        <f t="shared" si="40"/>
        <v>0</v>
      </c>
      <c r="AK166" s="152">
        <f t="shared" si="40"/>
        <v>0</v>
      </c>
      <c r="AL166" s="152">
        <f t="shared" si="40"/>
        <v>0</v>
      </c>
      <c r="AM166" s="152">
        <f t="shared" si="40"/>
        <v>0</v>
      </c>
      <c r="AN166" s="152">
        <f t="shared" si="40"/>
        <v>0</v>
      </c>
      <c r="AO166" s="152">
        <f t="shared" si="40"/>
        <v>0</v>
      </c>
      <c r="AP166" s="152">
        <f t="shared" si="40"/>
        <v>0</v>
      </c>
      <c r="AQ166" s="152">
        <f t="shared" si="40"/>
        <v>0</v>
      </c>
      <c r="AR166" s="152">
        <f t="shared" si="37"/>
        <v>0</v>
      </c>
      <c r="AS166" s="152">
        <f t="shared" si="37"/>
        <v>0</v>
      </c>
      <c r="AT166" s="152">
        <f t="shared" si="37"/>
        <v>0</v>
      </c>
      <c r="AU166" s="152">
        <f t="shared" si="37"/>
        <v>0</v>
      </c>
      <c r="AV166" s="152">
        <f t="shared" si="37"/>
        <v>0</v>
      </c>
    </row>
    <row r="167" spans="1:48" x14ac:dyDescent="0.2">
      <c r="A167" s="165"/>
      <c r="B167" s="151" t="str">
        <f>IFERROR(VLOOKUP($A167,Salaire!$C:$E,2,0),"")</f>
        <v/>
      </c>
      <c r="C167" s="151" t="str">
        <f>IFERROR(VLOOKUP($A167,Salaire!$C:$E,3,0),"")</f>
        <v/>
      </c>
      <c r="D167" s="163"/>
      <c r="E167" s="163"/>
      <c r="F167" s="152" t="str">
        <f t="shared" si="34"/>
        <v/>
      </c>
      <c r="G167" s="152" t="str">
        <f t="shared" si="35"/>
        <v/>
      </c>
      <c r="H167" s="166"/>
      <c r="I167" s="165"/>
      <c r="J167" s="165"/>
      <c r="K167" s="152" t="str">
        <f t="shared" si="36"/>
        <v/>
      </c>
      <c r="L167" s="152" t="str">
        <f t="shared" si="33"/>
        <v/>
      </c>
      <c r="M167" s="152">
        <f t="shared" si="41"/>
        <v>0</v>
      </c>
      <c r="N167" s="152">
        <f t="shared" si="41"/>
        <v>0</v>
      </c>
      <c r="O167" s="152">
        <f t="shared" si="41"/>
        <v>0</v>
      </c>
      <c r="P167" s="152">
        <f t="shared" si="41"/>
        <v>0</v>
      </c>
      <c r="Q167" s="152">
        <f t="shared" si="41"/>
        <v>0</v>
      </c>
      <c r="R167" s="152">
        <f t="shared" si="41"/>
        <v>0</v>
      </c>
      <c r="S167" s="152">
        <f t="shared" si="41"/>
        <v>0</v>
      </c>
      <c r="T167" s="152">
        <f t="shared" si="41"/>
        <v>0</v>
      </c>
      <c r="U167" s="152">
        <f t="shared" si="41"/>
        <v>0</v>
      </c>
      <c r="V167" s="152">
        <f t="shared" si="41"/>
        <v>0</v>
      </c>
      <c r="W167" s="152">
        <f t="shared" si="41"/>
        <v>0</v>
      </c>
      <c r="X167" s="152">
        <f t="shared" si="41"/>
        <v>0</v>
      </c>
      <c r="Y167" s="152">
        <f t="shared" si="41"/>
        <v>0</v>
      </c>
      <c r="Z167" s="152">
        <f t="shared" si="41"/>
        <v>0</v>
      </c>
      <c r="AA167" s="152">
        <f t="shared" si="41"/>
        <v>0</v>
      </c>
      <c r="AB167" s="152">
        <f t="shared" si="41"/>
        <v>0</v>
      </c>
      <c r="AC167" s="152">
        <f t="shared" si="40"/>
        <v>0</v>
      </c>
      <c r="AD167" s="152">
        <f t="shared" si="40"/>
        <v>0</v>
      </c>
      <c r="AE167" s="152">
        <f t="shared" si="40"/>
        <v>0</v>
      </c>
      <c r="AF167" s="152">
        <f t="shared" si="40"/>
        <v>0</v>
      </c>
      <c r="AG167" s="152">
        <f t="shared" si="40"/>
        <v>0</v>
      </c>
      <c r="AH167" s="152">
        <f t="shared" si="40"/>
        <v>0</v>
      </c>
      <c r="AI167" s="152">
        <f t="shared" si="40"/>
        <v>0</v>
      </c>
      <c r="AJ167" s="152">
        <f t="shared" si="40"/>
        <v>0</v>
      </c>
      <c r="AK167" s="152">
        <f t="shared" si="40"/>
        <v>0</v>
      </c>
      <c r="AL167" s="152">
        <f t="shared" si="40"/>
        <v>0</v>
      </c>
      <c r="AM167" s="152">
        <f t="shared" si="40"/>
        <v>0</v>
      </c>
      <c r="AN167" s="152">
        <f t="shared" si="40"/>
        <v>0</v>
      </c>
      <c r="AO167" s="152">
        <f t="shared" si="40"/>
        <v>0</v>
      </c>
      <c r="AP167" s="152">
        <f t="shared" si="40"/>
        <v>0</v>
      </c>
      <c r="AQ167" s="152">
        <f t="shared" si="40"/>
        <v>0</v>
      </c>
      <c r="AR167" s="152">
        <f t="shared" si="37"/>
        <v>0</v>
      </c>
      <c r="AS167" s="152">
        <f t="shared" si="37"/>
        <v>0</v>
      </c>
      <c r="AT167" s="152">
        <f t="shared" si="37"/>
        <v>0</v>
      </c>
      <c r="AU167" s="152">
        <f t="shared" si="37"/>
        <v>0</v>
      </c>
      <c r="AV167" s="152">
        <f t="shared" si="37"/>
        <v>0</v>
      </c>
    </row>
    <row r="168" spans="1:48" x14ac:dyDescent="0.2">
      <c r="A168" s="165"/>
      <c r="B168" s="151" t="str">
        <f>IFERROR(VLOOKUP($A168,Salaire!$C:$E,2,0),"")</f>
        <v/>
      </c>
      <c r="C168" s="151" t="str">
        <f>IFERROR(VLOOKUP($A168,Salaire!$C:$E,3,0),"")</f>
        <v/>
      </c>
      <c r="D168" s="163"/>
      <c r="E168" s="163"/>
      <c r="F168" s="152" t="str">
        <f t="shared" si="34"/>
        <v/>
      </c>
      <c r="G168" s="152" t="str">
        <f t="shared" si="35"/>
        <v/>
      </c>
      <c r="H168" s="166"/>
      <c r="I168" s="165"/>
      <c r="J168" s="165"/>
      <c r="K168" s="152" t="str">
        <f t="shared" si="36"/>
        <v/>
      </c>
      <c r="L168" s="152" t="str">
        <f t="shared" si="33"/>
        <v/>
      </c>
      <c r="M168" s="152">
        <f t="shared" si="41"/>
        <v>0</v>
      </c>
      <c r="N168" s="152">
        <f t="shared" si="41"/>
        <v>0</v>
      </c>
      <c r="O168" s="152">
        <f t="shared" si="41"/>
        <v>0</v>
      </c>
      <c r="P168" s="152">
        <f t="shared" si="41"/>
        <v>0</v>
      </c>
      <c r="Q168" s="152">
        <f t="shared" si="41"/>
        <v>0</v>
      </c>
      <c r="R168" s="152">
        <f t="shared" si="41"/>
        <v>0</v>
      </c>
      <c r="S168" s="152">
        <f t="shared" si="41"/>
        <v>0</v>
      </c>
      <c r="T168" s="152">
        <f t="shared" si="41"/>
        <v>0</v>
      </c>
      <c r="U168" s="152">
        <f t="shared" si="41"/>
        <v>0</v>
      </c>
      <c r="V168" s="152">
        <f t="shared" si="41"/>
        <v>0</v>
      </c>
      <c r="W168" s="152">
        <f t="shared" si="41"/>
        <v>0</v>
      </c>
      <c r="X168" s="152">
        <f t="shared" si="41"/>
        <v>0</v>
      </c>
      <c r="Y168" s="152">
        <f t="shared" si="41"/>
        <v>0</v>
      </c>
      <c r="Z168" s="152">
        <f t="shared" si="41"/>
        <v>0</v>
      </c>
      <c r="AA168" s="152">
        <f t="shared" si="41"/>
        <v>0</v>
      </c>
      <c r="AB168" s="152">
        <f t="shared" si="41"/>
        <v>0</v>
      </c>
      <c r="AC168" s="152">
        <f t="shared" si="40"/>
        <v>0</v>
      </c>
      <c r="AD168" s="152">
        <f t="shared" si="40"/>
        <v>0</v>
      </c>
      <c r="AE168" s="152">
        <f t="shared" si="40"/>
        <v>0</v>
      </c>
      <c r="AF168" s="152">
        <f t="shared" si="40"/>
        <v>0</v>
      </c>
      <c r="AG168" s="152">
        <f t="shared" si="40"/>
        <v>0</v>
      </c>
      <c r="AH168" s="152">
        <f t="shared" si="40"/>
        <v>0</v>
      </c>
      <c r="AI168" s="152">
        <f t="shared" si="40"/>
        <v>0</v>
      </c>
      <c r="AJ168" s="152">
        <f t="shared" si="40"/>
        <v>0</v>
      </c>
      <c r="AK168" s="152">
        <f t="shared" si="40"/>
        <v>0</v>
      </c>
      <c r="AL168" s="152">
        <f t="shared" si="40"/>
        <v>0</v>
      </c>
      <c r="AM168" s="152">
        <f t="shared" si="40"/>
        <v>0</v>
      </c>
      <c r="AN168" s="152">
        <f t="shared" si="40"/>
        <v>0</v>
      </c>
      <c r="AO168" s="152">
        <f t="shared" si="40"/>
        <v>0</v>
      </c>
      <c r="AP168" s="152">
        <f t="shared" si="40"/>
        <v>0</v>
      </c>
      <c r="AQ168" s="152">
        <f t="shared" si="40"/>
        <v>0</v>
      </c>
      <c r="AR168" s="152">
        <f t="shared" si="37"/>
        <v>0</v>
      </c>
      <c r="AS168" s="152">
        <f t="shared" si="37"/>
        <v>0</v>
      </c>
      <c r="AT168" s="152">
        <f t="shared" si="37"/>
        <v>0</v>
      </c>
      <c r="AU168" s="152">
        <f t="shared" si="37"/>
        <v>0</v>
      </c>
      <c r="AV168" s="152">
        <f t="shared" si="37"/>
        <v>0</v>
      </c>
    </row>
    <row r="169" spans="1:48" x14ac:dyDescent="0.2">
      <c r="A169" s="165"/>
      <c r="B169" s="151" t="str">
        <f>IFERROR(VLOOKUP($A169,Salaire!$C:$E,2,0),"")</f>
        <v/>
      </c>
      <c r="C169" s="151" t="str">
        <f>IFERROR(VLOOKUP($A169,Salaire!$C:$E,3,0),"")</f>
        <v/>
      </c>
      <c r="D169" s="163"/>
      <c r="E169" s="163"/>
      <c r="F169" s="152" t="str">
        <f t="shared" si="34"/>
        <v/>
      </c>
      <c r="G169" s="152" t="str">
        <f t="shared" si="35"/>
        <v/>
      </c>
      <c r="H169" s="166"/>
      <c r="I169" s="165"/>
      <c r="J169" s="165"/>
      <c r="K169" s="152" t="str">
        <f t="shared" si="36"/>
        <v/>
      </c>
      <c r="L169" s="152" t="str">
        <f t="shared" si="33"/>
        <v/>
      </c>
      <c r="M169" s="152">
        <f t="shared" si="41"/>
        <v>0</v>
      </c>
      <c r="N169" s="152">
        <f t="shared" si="41"/>
        <v>0</v>
      </c>
      <c r="O169" s="152">
        <f t="shared" si="41"/>
        <v>0</v>
      </c>
      <c r="P169" s="152">
        <f t="shared" si="41"/>
        <v>0</v>
      </c>
      <c r="Q169" s="152">
        <f t="shared" si="41"/>
        <v>0</v>
      </c>
      <c r="R169" s="152">
        <f t="shared" si="41"/>
        <v>0</v>
      </c>
      <c r="S169" s="152">
        <f t="shared" si="41"/>
        <v>0</v>
      </c>
      <c r="T169" s="152">
        <f t="shared" si="41"/>
        <v>0</v>
      </c>
      <c r="U169" s="152">
        <f t="shared" si="41"/>
        <v>0</v>
      </c>
      <c r="V169" s="152">
        <f t="shared" si="41"/>
        <v>0</v>
      </c>
      <c r="W169" s="152">
        <f t="shared" si="41"/>
        <v>0</v>
      </c>
      <c r="X169" s="152">
        <f t="shared" si="41"/>
        <v>0</v>
      </c>
      <c r="Y169" s="152">
        <f t="shared" si="41"/>
        <v>0</v>
      </c>
      <c r="Z169" s="152">
        <f t="shared" si="41"/>
        <v>0</v>
      </c>
      <c r="AA169" s="152">
        <f t="shared" si="41"/>
        <v>0</v>
      </c>
      <c r="AB169" s="152">
        <f t="shared" si="41"/>
        <v>0</v>
      </c>
      <c r="AC169" s="152">
        <f t="shared" si="40"/>
        <v>0</v>
      </c>
      <c r="AD169" s="152">
        <f t="shared" si="40"/>
        <v>0</v>
      </c>
      <c r="AE169" s="152">
        <f t="shared" si="40"/>
        <v>0</v>
      </c>
      <c r="AF169" s="152">
        <f t="shared" si="40"/>
        <v>0</v>
      </c>
      <c r="AG169" s="152">
        <f t="shared" si="40"/>
        <v>0</v>
      </c>
      <c r="AH169" s="152">
        <f t="shared" si="40"/>
        <v>0</v>
      </c>
      <c r="AI169" s="152">
        <f t="shared" si="40"/>
        <v>0</v>
      </c>
      <c r="AJ169" s="152">
        <f t="shared" si="40"/>
        <v>0</v>
      </c>
      <c r="AK169" s="152">
        <f t="shared" si="40"/>
        <v>0</v>
      </c>
      <c r="AL169" s="152">
        <f t="shared" si="40"/>
        <v>0</v>
      </c>
      <c r="AM169" s="152">
        <f t="shared" si="40"/>
        <v>0</v>
      </c>
      <c r="AN169" s="152">
        <f t="shared" si="40"/>
        <v>0</v>
      </c>
      <c r="AO169" s="152">
        <f t="shared" si="40"/>
        <v>0</v>
      </c>
      <c r="AP169" s="152">
        <f t="shared" si="40"/>
        <v>0</v>
      </c>
      <c r="AQ169" s="152">
        <f t="shared" si="40"/>
        <v>0</v>
      </c>
      <c r="AR169" s="152">
        <f t="shared" si="37"/>
        <v>0</v>
      </c>
      <c r="AS169" s="152">
        <f t="shared" si="37"/>
        <v>0</v>
      </c>
      <c r="AT169" s="152">
        <f t="shared" si="37"/>
        <v>0</v>
      </c>
      <c r="AU169" s="152">
        <f t="shared" si="37"/>
        <v>0</v>
      </c>
      <c r="AV169" s="152">
        <f t="shared" si="37"/>
        <v>0</v>
      </c>
    </row>
    <row r="170" spans="1:48" x14ac:dyDescent="0.2">
      <c r="A170" s="165"/>
      <c r="B170" s="151" t="str">
        <f>IFERROR(VLOOKUP($A170,Salaire!$C:$E,2,0),"")</f>
        <v/>
      </c>
      <c r="C170" s="151" t="str">
        <f>IFERROR(VLOOKUP($A170,Salaire!$C:$E,3,0),"")</f>
        <v/>
      </c>
      <c r="D170" s="163"/>
      <c r="E170" s="163"/>
      <c r="F170" s="152" t="str">
        <f t="shared" si="34"/>
        <v/>
      </c>
      <c r="G170" s="152" t="str">
        <f t="shared" si="35"/>
        <v/>
      </c>
      <c r="H170" s="166"/>
      <c r="I170" s="165"/>
      <c r="J170" s="165"/>
      <c r="K170" s="152" t="str">
        <f t="shared" si="36"/>
        <v/>
      </c>
      <c r="L170" s="152" t="str">
        <f t="shared" si="33"/>
        <v/>
      </c>
      <c r="M170" s="152">
        <f t="shared" si="41"/>
        <v>0</v>
      </c>
      <c r="N170" s="152">
        <f t="shared" si="41"/>
        <v>0</v>
      </c>
      <c r="O170" s="152">
        <f t="shared" si="41"/>
        <v>0</v>
      </c>
      <c r="P170" s="152">
        <f t="shared" si="41"/>
        <v>0</v>
      </c>
      <c r="Q170" s="152">
        <f t="shared" si="41"/>
        <v>0</v>
      </c>
      <c r="R170" s="152">
        <f t="shared" si="41"/>
        <v>0</v>
      </c>
      <c r="S170" s="152">
        <f t="shared" si="41"/>
        <v>0</v>
      </c>
      <c r="T170" s="152">
        <f t="shared" si="41"/>
        <v>0</v>
      </c>
      <c r="U170" s="152">
        <f t="shared" si="41"/>
        <v>0</v>
      </c>
      <c r="V170" s="152">
        <f t="shared" si="41"/>
        <v>0</v>
      </c>
      <c r="W170" s="152">
        <f t="shared" si="41"/>
        <v>0</v>
      </c>
      <c r="X170" s="152">
        <f t="shared" si="41"/>
        <v>0</v>
      </c>
      <c r="Y170" s="152">
        <f t="shared" si="41"/>
        <v>0</v>
      </c>
      <c r="Z170" s="152">
        <f t="shared" si="41"/>
        <v>0</v>
      </c>
      <c r="AA170" s="152">
        <f t="shared" si="41"/>
        <v>0</v>
      </c>
      <c r="AB170" s="152">
        <f t="shared" si="41"/>
        <v>0</v>
      </c>
      <c r="AC170" s="152">
        <f t="shared" si="40"/>
        <v>0</v>
      </c>
      <c r="AD170" s="152">
        <f t="shared" si="40"/>
        <v>0</v>
      </c>
      <c r="AE170" s="152">
        <f t="shared" si="40"/>
        <v>0</v>
      </c>
      <c r="AF170" s="152">
        <f t="shared" si="40"/>
        <v>0</v>
      </c>
      <c r="AG170" s="152">
        <f t="shared" si="40"/>
        <v>0</v>
      </c>
      <c r="AH170" s="152">
        <f t="shared" si="40"/>
        <v>0</v>
      </c>
      <c r="AI170" s="152">
        <f t="shared" si="40"/>
        <v>0</v>
      </c>
      <c r="AJ170" s="152">
        <f t="shared" si="40"/>
        <v>0</v>
      </c>
      <c r="AK170" s="152">
        <f t="shared" si="40"/>
        <v>0</v>
      </c>
      <c r="AL170" s="152">
        <f t="shared" si="40"/>
        <v>0</v>
      </c>
      <c r="AM170" s="152">
        <f t="shared" si="40"/>
        <v>0</v>
      </c>
      <c r="AN170" s="152">
        <f t="shared" si="40"/>
        <v>0</v>
      </c>
      <c r="AO170" s="152">
        <f t="shared" si="40"/>
        <v>0</v>
      </c>
      <c r="AP170" s="152">
        <f t="shared" si="40"/>
        <v>0</v>
      </c>
      <c r="AQ170" s="152">
        <f t="shared" si="40"/>
        <v>0</v>
      </c>
      <c r="AR170" s="152">
        <f t="shared" si="37"/>
        <v>0</v>
      </c>
      <c r="AS170" s="152">
        <f t="shared" si="37"/>
        <v>0</v>
      </c>
      <c r="AT170" s="152">
        <f t="shared" si="37"/>
        <v>0</v>
      </c>
      <c r="AU170" s="152">
        <f t="shared" si="37"/>
        <v>0</v>
      </c>
      <c r="AV170" s="152">
        <f t="shared" si="37"/>
        <v>0</v>
      </c>
    </row>
    <row r="171" spans="1:48" x14ac:dyDescent="0.2">
      <c r="A171" s="165"/>
      <c r="B171" s="151" t="str">
        <f>IFERROR(VLOOKUP($A171,Salaire!$C:$E,2,0),"")</f>
        <v/>
      </c>
      <c r="C171" s="151" t="str">
        <f>IFERROR(VLOOKUP($A171,Salaire!$C:$E,3,0),"")</f>
        <v/>
      </c>
      <c r="D171" s="163"/>
      <c r="E171" s="163"/>
      <c r="F171" s="152" t="str">
        <f t="shared" si="34"/>
        <v/>
      </c>
      <c r="G171" s="152" t="str">
        <f t="shared" si="35"/>
        <v/>
      </c>
      <c r="H171" s="166"/>
      <c r="I171" s="165"/>
      <c r="J171" s="165"/>
      <c r="K171" s="152" t="str">
        <f t="shared" si="36"/>
        <v/>
      </c>
      <c r="L171" s="152" t="str">
        <f t="shared" si="33"/>
        <v/>
      </c>
      <c r="M171" s="152">
        <f t="shared" si="41"/>
        <v>0</v>
      </c>
      <c r="N171" s="152">
        <f t="shared" si="41"/>
        <v>0</v>
      </c>
      <c r="O171" s="152">
        <f t="shared" si="41"/>
        <v>0</v>
      </c>
      <c r="P171" s="152">
        <f t="shared" si="41"/>
        <v>0</v>
      </c>
      <c r="Q171" s="152">
        <f t="shared" si="41"/>
        <v>0</v>
      </c>
      <c r="R171" s="152">
        <f t="shared" si="41"/>
        <v>0</v>
      </c>
      <c r="S171" s="152">
        <f t="shared" si="41"/>
        <v>0</v>
      </c>
      <c r="T171" s="152">
        <f t="shared" si="41"/>
        <v>0</v>
      </c>
      <c r="U171" s="152">
        <f t="shared" si="41"/>
        <v>0</v>
      </c>
      <c r="V171" s="152">
        <f t="shared" si="41"/>
        <v>0</v>
      </c>
      <c r="W171" s="152">
        <f t="shared" si="41"/>
        <v>0</v>
      </c>
      <c r="X171" s="152">
        <f t="shared" si="41"/>
        <v>0</v>
      </c>
      <c r="Y171" s="152">
        <f t="shared" si="41"/>
        <v>0</v>
      </c>
      <c r="Z171" s="152">
        <f t="shared" si="41"/>
        <v>0</v>
      </c>
      <c r="AA171" s="152">
        <f t="shared" si="41"/>
        <v>0</v>
      </c>
      <c r="AB171" s="152">
        <f t="shared" si="41"/>
        <v>0</v>
      </c>
      <c r="AC171" s="152">
        <f t="shared" si="40"/>
        <v>0</v>
      </c>
      <c r="AD171" s="152">
        <f t="shared" si="40"/>
        <v>0</v>
      </c>
      <c r="AE171" s="152">
        <f t="shared" si="40"/>
        <v>0</v>
      </c>
      <c r="AF171" s="152">
        <f t="shared" si="40"/>
        <v>0</v>
      </c>
      <c r="AG171" s="152">
        <f t="shared" si="40"/>
        <v>0</v>
      </c>
      <c r="AH171" s="152">
        <f t="shared" si="40"/>
        <v>0</v>
      </c>
      <c r="AI171" s="152">
        <f t="shared" si="40"/>
        <v>0</v>
      </c>
      <c r="AJ171" s="152">
        <f t="shared" si="40"/>
        <v>0</v>
      </c>
      <c r="AK171" s="152">
        <f t="shared" si="40"/>
        <v>0</v>
      </c>
      <c r="AL171" s="152">
        <f t="shared" si="40"/>
        <v>0</v>
      </c>
      <c r="AM171" s="152">
        <f t="shared" si="40"/>
        <v>0</v>
      </c>
      <c r="AN171" s="152">
        <f t="shared" si="40"/>
        <v>0</v>
      </c>
      <c r="AO171" s="152">
        <f t="shared" si="40"/>
        <v>0</v>
      </c>
      <c r="AP171" s="152">
        <f t="shared" si="40"/>
        <v>0</v>
      </c>
      <c r="AQ171" s="152">
        <f t="shared" si="40"/>
        <v>0</v>
      </c>
      <c r="AR171" s="152">
        <f t="shared" si="37"/>
        <v>0</v>
      </c>
      <c r="AS171" s="152">
        <f t="shared" si="37"/>
        <v>0</v>
      </c>
      <c r="AT171" s="152">
        <f t="shared" si="37"/>
        <v>0</v>
      </c>
      <c r="AU171" s="152">
        <f t="shared" si="37"/>
        <v>0</v>
      </c>
      <c r="AV171" s="152">
        <f t="shared" si="37"/>
        <v>0</v>
      </c>
    </row>
    <row r="172" spans="1:48" x14ac:dyDescent="0.2">
      <c r="A172" s="165"/>
      <c r="B172" s="151" t="str">
        <f>IFERROR(VLOOKUP($A172,Salaire!$C:$E,2,0),"")</f>
        <v/>
      </c>
      <c r="C172" s="151" t="str">
        <f>IFERROR(VLOOKUP($A172,Salaire!$C:$E,3,0),"")</f>
        <v/>
      </c>
      <c r="D172" s="163"/>
      <c r="E172" s="163"/>
      <c r="F172" s="152" t="str">
        <f t="shared" si="34"/>
        <v/>
      </c>
      <c r="G172" s="152" t="str">
        <f t="shared" si="35"/>
        <v/>
      </c>
      <c r="H172" s="166"/>
      <c r="I172" s="165"/>
      <c r="J172" s="165"/>
      <c r="K172" s="152" t="str">
        <f t="shared" si="36"/>
        <v/>
      </c>
      <c r="L172" s="152" t="str">
        <f t="shared" si="33"/>
        <v/>
      </c>
      <c r="M172" s="152">
        <f t="shared" si="41"/>
        <v>0</v>
      </c>
      <c r="N172" s="152">
        <f t="shared" si="41"/>
        <v>0</v>
      </c>
      <c r="O172" s="152">
        <f t="shared" si="41"/>
        <v>0</v>
      </c>
      <c r="P172" s="152">
        <f t="shared" si="41"/>
        <v>0</v>
      </c>
      <c r="Q172" s="152">
        <f t="shared" si="41"/>
        <v>0</v>
      </c>
      <c r="R172" s="152">
        <f t="shared" si="41"/>
        <v>0</v>
      </c>
      <c r="S172" s="152">
        <f t="shared" si="41"/>
        <v>0</v>
      </c>
      <c r="T172" s="152">
        <f t="shared" si="41"/>
        <v>0</v>
      </c>
      <c r="U172" s="152">
        <f t="shared" si="41"/>
        <v>0</v>
      </c>
      <c r="V172" s="152">
        <f t="shared" si="41"/>
        <v>0</v>
      </c>
      <c r="W172" s="152">
        <f t="shared" si="41"/>
        <v>0</v>
      </c>
      <c r="X172" s="152">
        <f t="shared" si="41"/>
        <v>0</v>
      </c>
      <c r="Y172" s="152">
        <f t="shared" si="41"/>
        <v>0</v>
      </c>
      <c r="Z172" s="152">
        <f t="shared" si="41"/>
        <v>0</v>
      </c>
      <c r="AA172" s="152">
        <f t="shared" si="41"/>
        <v>0</v>
      </c>
      <c r="AB172" s="152">
        <f t="shared" si="41"/>
        <v>0</v>
      </c>
      <c r="AC172" s="152">
        <f t="shared" si="40"/>
        <v>0</v>
      </c>
      <c r="AD172" s="152">
        <f t="shared" si="40"/>
        <v>0</v>
      </c>
      <c r="AE172" s="152">
        <f t="shared" si="40"/>
        <v>0</v>
      </c>
      <c r="AF172" s="152">
        <f t="shared" si="40"/>
        <v>0</v>
      </c>
      <c r="AG172" s="152">
        <f t="shared" si="40"/>
        <v>0</v>
      </c>
      <c r="AH172" s="152">
        <f t="shared" si="40"/>
        <v>0</v>
      </c>
      <c r="AI172" s="152">
        <f t="shared" si="40"/>
        <v>0</v>
      </c>
      <c r="AJ172" s="152">
        <f t="shared" si="40"/>
        <v>0</v>
      </c>
      <c r="AK172" s="152">
        <f t="shared" si="40"/>
        <v>0</v>
      </c>
      <c r="AL172" s="152">
        <f t="shared" si="40"/>
        <v>0</v>
      </c>
      <c r="AM172" s="152">
        <f t="shared" si="40"/>
        <v>0</v>
      </c>
      <c r="AN172" s="152">
        <f t="shared" si="40"/>
        <v>0</v>
      </c>
      <c r="AO172" s="152">
        <f t="shared" si="40"/>
        <v>0</v>
      </c>
      <c r="AP172" s="152">
        <f t="shared" si="40"/>
        <v>0</v>
      </c>
      <c r="AQ172" s="152">
        <f t="shared" si="40"/>
        <v>0</v>
      </c>
      <c r="AR172" s="152">
        <f t="shared" si="37"/>
        <v>0</v>
      </c>
      <c r="AS172" s="152">
        <f t="shared" si="37"/>
        <v>0</v>
      </c>
      <c r="AT172" s="152">
        <f t="shared" si="37"/>
        <v>0</v>
      </c>
      <c r="AU172" s="152">
        <f t="shared" si="37"/>
        <v>0</v>
      </c>
      <c r="AV172" s="152">
        <f t="shared" si="37"/>
        <v>0</v>
      </c>
    </row>
    <row r="173" spans="1:48" x14ac:dyDescent="0.2">
      <c r="A173" s="165"/>
      <c r="B173" s="151" t="str">
        <f>IFERROR(VLOOKUP($A173,Salaire!$C:$E,2,0),"")</f>
        <v/>
      </c>
      <c r="C173" s="151" t="str">
        <f>IFERROR(VLOOKUP($A173,Salaire!$C:$E,3,0),"")</f>
        <v/>
      </c>
      <c r="D173" s="163"/>
      <c r="E173" s="163"/>
      <c r="F173" s="152" t="str">
        <f t="shared" si="34"/>
        <v/>
      </c>
      <c r="G173" s="152" t="str">
        <f t="shared" si="35"/>
        <v/>
      </c>
      <c r="H173" s="166"/>
      <c r="I173" s="165"/>
      <c r="J173" s="165"/>
      <c r="K173" s="152" t="str">
        <f t="shared" si="36"/>
        <v/>
      </c>
      <c r="L173" s="152" t="str">
        <f t="shared" si="33"/>
        <v/>
      </c>
      <c r="M173" s="152">
        <f t="shared" si="41"/>
        <v>0</v>
      </c>
      <c r="N173" s="152">
        <f t="shared" si="41"/>
        <v>0</v>
      </c>
      <c r="O173" s="152">
        <f t="shared" si="41"/>
        <v>0</v>
      </c>
      <c r="P173" s="152">
        <f t="shared" si="41"/>
        <v>0</v>
      </c>
      <c r="Q173" s="152">
        <f t="shared" si="41"/>
        <v>0</v>
      </c>
      <c r="R173" s="152">
        <f t="shared" si="41"/>
        <v>0</v>
      </c>
      <c r="S173" s="152">
        <f t="shared" si="41"/>
        <v>0</v>
      </c>
      <c r="T173" s="152">
        <f t="shared" si="41"/>
        <v>0</v>
      </c>
      <c r="U173" s="152">
        <f t="shared" si="41"/>
        <v>0</v>
      </c>
      <c r="V173" s="152">
        <f t="shared" si="41"/>
        <v>0</v>
      </c>
      <c r="W173" s="152">
        <f t="shared" si="41"/>
        <v>0</v>
      </c>
      <c r="X173" s="152">
        <f t="shared" si="41"/>
        <v>0</v>
      </c>
      <c r="Y173" s="152">
        <f t="shared" si="41"/>
        <v>0</v>
      </c>
      <c r="Z173" s="152">
        <f t="shared" si="41"/>
        <v>0</v>
      </c>
      <c r="AA173" s="152">
        <f t="shared" si="41"/>
        <v>0</v>
      </c>
      <c r="AB173" s="152">
        <f t="shared" si="41"/>
        <v>0</v>
      </c>
      <c r="AC173" s="152">
        <f t="shared" si="40"/>
        <v>0</v>
      </c>
      <c r="AD173" s="152">
        <f t="shared" si="40"/>
        <v>0</v>
      </c>
      <c r="AE173" s="152">
        <f t="shared" si="40"/>
        <v>0</v>
      </c>
      <c r="AF173" s="152">
        <f t="shared" si="40"/>
        <v>0</v>
      </c>
      <c r="AG173" s="152">
        <f t="shared" si="40"/>
        <v>0</v>
      </c>
      <c r="AH173" s="152">
        <f t="shared" si="40"/>
        <v>0</v>
      </c>
      <c r="AI173" s="152">
        <f t="shared" si="40"/>
        <v>0</v>
      </c>
      <c r="AJ173" s="152">
        <f t="shared" si="40"/>
        <v>0</v>
      </c>
      <c r="AK173" s="152">
        <f t="shared" si="40"/>
        <v>0</v>
      </c>
      <c r="AL173" s="152">
        <f t="shared" si="40"/>
        <v>0</v>
      </c>
      <c r="AM173" s="152">
        <f t="shared" si="40"/>
        <v>0</v>
      </c>
      <c r="AN173" s="152">
        <f t="shared" si="40"/>
        <v>0</v>
      </c>
      <c r="AO173" s="152">
        <f t="shared" si="40"/>
        <v>0</v>
      </c>
      <c r="AP173" s="152">
        <f t="shared" si="40"/>
        <v>0</v>
      </c>
      <c r="AQ173" s="152">
        <f t="shared" si="40"/>
        <v>0</v>
      </c>
      <c r="AR173" s="152">
        <f t="shared" si="37"/>
        <v>0</v>
      </c>
      <c r="AS173" s="152">
        <f t="shared" si="37"/>
        <v>0</v>
      </c>
      <c r="AT173" s="152">
        <f t="shared" si="37"/>
        <v>0</v>
      </c>
      <c r="AU173" s="152">
        <f t="shared" si="37"/>
        <v>0</v>
      </c>
      <c r="AV173" s="152">
        <f t="shared" si="37"/>
        <v>0</v>
      </c>
    </row>
    <row r="174" spans="1:48" x14ac:dyDescent="0.2">
      <c r="A174" s="165"/>
      <c r="B174" s="151" t="str">
        <f>IFERROR(VLOOKUP($A174,Salaire!$C:$E,2,0),"")</f>
        <v/>
      </c>
      <c r="C174" s="151" t="str">
        <f>IFERROR(VLOOKUP($A174,Salaire!$C:$E,3,0),"")</f>
        <v/>
      </c>
      <c r="D174" s="163"/>
      <c r="E174" s="163"/>
      <c r="F174" s="152" t="str">
        <f t="shared" si="34"/>
        <v/>
      </c>
      <c r="G174" s="152" t="str">
        <f t="shared" si="35"/>
        <v/>
      </c>
      <c r="H174" s="166"/>
      <c r="I174" s="165"/>
      <c r="J174" s="165"/>
      <c r="K174" s="152" t="str">
        <f t="shared" si="36"/>
        <v/>
      </c>
      <c r="L174" s="152" t="str">
        <f t="shared" si="33"/>
        <v/>
      </c>
      <c r="M174" s="152">
        <f t="shared" si="41"/>
        <v>0</v>
      </c>
      <c r="N174" s="152">
        <f t="shared" si="41"/>
        <v>0</v>
      </c>
      <c r="O174" s="152">
        <f t="shared" si="41"/>
        <v>0</v>
      </c>
      <c r="P174" s="152">
        <f t="shared" si="41"/>
        <v>0</v>
      </c>
      <c r="Q174" s="152">
        <f t="shared" si="41"/>
        <v>0</v>
      </c>
      <c r="R174" s="152">
        <f t="shared" si="41"/>
        <v>0</v>
      </c>
      <c r="S174" s="152">
        <f t="shared" si="41"/>
        <v>0</v>
      </c>
      <c r="T174" s="152">
        <f t="shared" si="41"/>
        <v>0</v>
      </c>
      <c r="U174" s="152">
        <f t="shared" si="41"/>
        <v>0</v>
      </c>
      <c r="V174" s="152">
        <f t="shared" si="41"/>
        <v>0</v>
      </c>
      <c r="W174" s="152">
        <f t="shared" si="41"/>
        <v>0</v>
      </c>
      <c r="X174" s="152">
        <f t="shared" si="41"/>
        <v>0</v>
      </c>
      <c r="Y174" s="152">
        <f t="shared" si="41"/>
        <v>0</v>
      </c>
      <c r="Z174" s="152">
        <f t="shared" si="41"/>
        <v>0</v>
      </c>
      <c r="AA174" s="152">
        <f t="shared" si="41"/>
        <v>0</v>
      </c>
      <c r="AB174" s="152">
        <f t="shared" ref="AB174:AQ189" si="42">+IF(AND(AB$4&gt;=EOMONTH($I174,0),AB$4&lt;=EOMONTH($J174,0)),$L174,0)</f>
        <v>0</v>
      </c>
      <c r="AC174" s="152">
        <f t="shared" si="42"/>
        <v>0</v>
      </c>
      <c r="AD174" s="152">
        <f t="shared" si="42"/>
        <v>0</v>
      </c>
      <c r="AE174" s="152">
        <f t="shared" si="42"/>
        <v>0</v>
      </c>
      <c r="AF174" s="152">
        <f t="shared" si="42"/>
        <v>0</v>
      </c>
      <c r="AG174" s="152">
        <f t="shared" si="42"/>
        <v>0</v>
      </c>
      <c r="AH174" s="152">
        <f t="shared" si="42"/>
        <v>0</v>
      </c>
      <c r="AI174" s="152">
        <f t="shared" si="42"/>
        <v>0</v>
      </c>
      <c r="AJ174" s="152">
        <f t="shared" si="42"/>
        <v>0</v>
      </c>
      <c r="AK174" s="152">
        <f t="shared" si="42"/>
        <v>0</v>
      </c>
      <c r="AL174" s="152">
        <f t="shared" si="42"/>
        <v>0</v>
      </c>
      <c r="AM174" s="152">
        <f t="shared" si="42"/>
        <v>0</v>
      </c>
      <c r="AN174" s="152">
        <f t="shared" si="42"/>
        <v>0</v>
      </c>
      <c r="AO174" s="152">
        <f t="shared" si="42"/>
        <v>0</v>
      </c>
      <c r="AP174" s="152">
        <f t="shared" si="42"/>
        <v>0</v>
      </c>
      <c r="AQ174" s="152">
        <f t="shared" si="42"/>
        <v>0</v>
      </c>
      <c r="AR174" s="152">
        <f t="shared" si="37"/>
        <v>0</v>
      </c>
      <c r="AS174" s="152">
        <f t="shared" si="37"/>
        <v>0</v>
      </c>
      <c r="AT174" s="152">
        <f t="shared" si="37"/>
        <v>0</v>
      </c>
      <c r="AU174" s="152">
        <f t="shared" si="37"/>
        <v>0</v>
      </c>
      <c r="AV174" s="152">
        <f t="shared" si="37"/>
        <v>0</v>
      </c>
    </row>
    <row r="175" spans="1:48" x14ac:dyDescent="0.2">
      <c r="A175" s="165"/>
      <c r="B175" s="151" t="str">
        <f>IFERROR(VLOOKUP($A175,Salaire!$C:$E,2,0),"")</f>
        <v/>
      </c>
      <c r="C175" s="151" t="str">
        <f>IFERROR(VLOOKUP($A175,Salaire!$C:$E,3,0),"")</f>
        <v/>
      </c>
      <c r="D175" s="163"/>
      <c r="E175" s="163"/>
      <c r="F175" s="152" t="str">
        <f t="shared" si="34"/>
        <v/>
      </c>
      <c r="G175" s="152" t="str">
        <f t="shared" si="35"/>
        <v/>
      </c>
      <c r="H175" s="166"/>
      <c r="I175" s="165"/>
      <c r="J175" s="165"/>
      <c r="K175" s="152" t="str">
        <f t="shared" si="36"/>
        <v/>
      </c>
      <c r="L175" s="152" t="str">
        <f t="shared" si="33"/>
        <v/>
      </c>
      <c r="M175" s="152">
        <f t="shared" ref="M175:AB190" si="43">+IF(AND(M$4&gt;=EOMONTH($I175,0),M$4&lt;=EOMONTH($J175,0)),$L175,0)</f>
        <v>0</v>
      </c>
      <c r="N175" s="152">
        <f t="shared" si="43"/>
        <v>0</v>
      </c>
      <c r="O175" s="152">
        <f t="shared" si="43"/>
        <v>0</v>
      </c>
      <c r="P175" s="152">
        <f t="shared" si="43"/>
        <v>0</v>
      </c>
      <c r="Q175" s="152">
        <f t="shared" si="43"/>
        <v>0</v>
      </c>
      <c r="R175" s="152">
        <f t="shared" si="43"/>
        <v>0</v>
      </c>
      <c r="S175" s="152">
        <f t="shared" si="43"/>
        <v>0</v>
      </c>
      <c r="T175" s="152">
        <f t="shared" si="43"/>
        <v>0</v>
      </c>
      <c r="U175" s="152">
        <f t="shared" si="43"/>
        <v>0</v>
      </c>
      <c r="V175" s="152">
        <f t="shared" si="43"/>
        <v>0</v>
      </c>
      <c r="W175" s="152">
        <f t="shared" si="43"/>
        <v>0</v>
      </c>
      <c r="X175" s="152">
        <f t="shared" si="43"/>
        <v>0</v>
      </c>
      <c r="Y175" s="152">
        <f t="shared" si="43"/>
        <v>0</v>
      </c>
      <c r="Z175" s="152">
        <f t="shared" si="43"/>
        <v>0</v>
      </c>
      <c r="AA175" s="152">
        <f t="shared" si="43"/>
        <v>0</v>
      </c>
      <c r="AB175" s="152">
        <f t="shared" si="43"/>
        <v>0</v>
      </c>
      <c r="AC175" s="152">
        <f t="shared" si="42"/>
        <v>0</v>
      </c>
      <c r="AD175" s="152">
        <f t="shared" si="42"/>
        <v>0</v>
      </c>
      <c r="AE175" s="152">
        <f t="shared" si="42"/>
        <v>0</v>
      </c>
      <c r="AF175" s="152">
        <f t="shared" si="42"/>
        <v>0</v>
      </c>
      <c r="AG175" s="152">
        <f t="shared" si="42"/>
        <v>0</v>
      </c>
      <c r="AH175" s="152">
        <f t="shared" si="42"/>
        <v>0</v>
      </c>
      <c r="AI175" s="152">
        <f t="shared" si="42"/>
        <v>0</v>
      </c>
      <c r="AJ175" s="152">
        <f t="shared" si="42"/>
        <v>0</v>
      </c>
      <c r="AK175" s="152">
        <f t="shared" si="42"/>
        <v>0</v>
      </c>
      <c r="AL175" s="152">
        <f t="shared" si="42"/>
        <v>0</v>
      </c>
      <c r="AM175" s="152">
        <f t="shared" si="42"/>
        <v>0</v>
      </c>
      <c r="AN175" s="152">
        <f t="shared" si="42"/>
        <v>0</v>
      </c>
      <c r="AO175" s="152">
        <f t="shared" si="42"/>
        <v>0</v>
      </c>
      <c r="AP175" s="152">
        <f t="shared" si="42"/>
        <v>0</v>
      </c>
      <c r="AQ175" s="152">
        <f t="shared" si="42"/>
        <v>0</v>
      </c>
      <c r="AR175" s="152">
        <f t="shared" si="37"/>
        <v>0</v>
      </c>
      <c r="AS175" s="152">
        <f t="shared" si="37"/>
        <v>0</v>
      </c>
      <c r="AT175" s="152">
        <f t="shared" si="37"/>
        <v>0</v>
      </c>
      <c r="AU175" s="152">
        <f t="shared" si="37"/>
        <v>0</v>
      </c>
      <c r="AV175" s="152">
        <f t="shared" si="37"/>
        <v>0</v>
      </c>
    </row>
    <row r="176" spans="1:48" x14ac:dyDescent="0.2">
      <c r="A176" s="165"/>
      <c r="B176" s="151" t="str">
        <f>IFERROR(VLOOKUP($A176,Salaire!$C:$E,2,0),"")</f>
        <v/>
      </c>
      <c r="C176" s="151" t="str">
        <f>IFERROR(VLOOKUP($A176,Salaire!$C:$E,3,0),"")</f>
        <v/>
      </c>
      <c r="D176" s="163"/>
      <c r="E176" s="163"/>
      <c r="F176" s="152" t="str">
        <f t="shared" si="34"/>
        <v/>
      </c>
      <c r="G176" s="152" t="str">
        <f t="shared" si="35"/>
        <v/>
      </c>
      <c r="H176" s="166"/>
      <c r="I176" s="165"/>
      <c r="J176" s="165"/>
      <c r="K176" s="152" t="str">
        <f t="shared" si="36"/>
        <v/>
      </c>
      <c r="L176" s="152" t="str">
        <f t="shared" si="33"/>
        <v/>
      </c>
      <c r="M176" s="152">
        <f t="shared" si="43"/>
        <v>0</v>
      </c>
      <c r="N176" s="152">
        <f t="shared" si="43"/>
        <v>0</v>
      </c>
      <c r="O176" s="152">
        <f t="shared" si="43"/>
        <v>0</v>
      </c>
      <c r="P176" s="152">
        <f t="shared" si="43"/>
        <v>0</v>
      </c>
      <c r="Q176" s="152">
        <f t="shared" si="43"/>
        <v>0</v>
      </c>
      <c r="R176" s="152">
        <f t="shared" si="43"/>
        <v>0</v>
      </c>
      <c r="S176" s="152">
        <f t="shared" si="43"/>
        <v>0</v>
      </c>
      <c r="T176" s="152">
        <f t="shared" si="43"/>
        <v>0</v>
      </c>
      <c r="U176" s="152">
        <f t="shared" si="43"/>
        <v>0</v>
      </c>
      <c r="V176" s="152">
        <f t="shared" si="43"/>
        <v>0</v>
      </c>
      <c r="W176" s="152">
        <f t="shared" si="43"/>
        <v>0</v>
      </c>
      <c r="X176" s="152">
        <f t="shared" si="43"/>
        <v>0</v>
      </c>
      <c r="Y176" s="152">
        <f t="shared" si="43"/>
        <v>0</v>
      </c>
      <c r="Z176" s="152">
        <f t="shared" si="43"/>
        <v>0</v>
      </c>
      <c r="AA176" s="152">
        <f t="shared" si="43"/>
        <v>0</v>
      </c>
      <c r="AB176" s="152">
        <f t="shared" si="43"/>
        <v>0</v>
      </c>
      <c r="AC176" s="152">
        <f t="shared" si="42"/>
        <v>0</v>
      </c>
      <c r="AD176" s="152">
        <f t="shared" si="42"/>
        <v>0</v>
      </c>
      <c r="AE176" s="152">
        <f t="shared" si="42"/>
        <v>0</v>
      </c>
      <c r="AF176" s="152">
        <f t="shared" si="42"/>
        <v>0</v>
      </c>
      <c r="AG176" s="152">
        <f t="shared" si="42"/>
        <v>0</v>
      </c>
      <c r="AH176" s="152">
        <f t="shared" si="42"/>
        <v>0</v>
      </c>
      <c r="AI176" s="152">
        <f t="shared" si="42"/>
        <v>0</v>
      </c>
      <c r="AJ176" s="152">
        <f t="shared" si="42"/>
        <v>0</v>
      </c>
      <c r="AK176" s="152">
        <f t="shared" si="42"/>
        <v>0</v>
      </c>
      <c r="AL176" s="152">
        <f t="shared" si="42"/>
        <v>0</v>
      </c>
      <c r="AM176" s="152">
        <f t="shared" si="42"/>
        <v>0</v>
      </c>
      <c r="AN176" s="152">
        <f t="shared" si="42"/>
        <v>0</v>
      </c>
      <c r="AO176" s="152">
        <f t="shared" si="42"/>
        <v>0</v>
      </c>
      <c r="AP176" s="152">
        <f t="shared" si="42"/>
        <v>0</v>
      </c>
      <c r="AQ176" s="152">
        <f t="shared" si="42"/>
        <v>0</v>
      </c>
      <c r="AR176" s="152">
        <f t="shared" si="37"/>
        <v>0</v>
      </c>
      <c r="AS176" s="152">
        <f t="shared" si="37"/>
        <v>0</v>
      </c>
      <c r="AT176" s="152">
        <f t="shared" si="37"/>
        <v>0</v>
      </c>
      <c r="AU176" s="152">
        <f t="shared" si="37"/>
        <v>0</v>
      </c>
      <c r="AV176" s="152">
        <f t="shared" si="37"/>
        <v>0</v>
      </c>
    </row>
    <row r="177" spans="1:48" x14ac:dyDescent="0.2">
      <c r="A177" s="165"/>
      <c r="B177" s="151" t="str">
        <f>IFERROR(VLOOKUP($A177,Salaire!$C:$E,2,0),"")</f>
        <v/>
      </c>
      <c r="C177" s="151" t="str">
        <f>IFERROR(VLOOKUP($A177,Salaire!$C:$E,3,0),"")</f>
        <v/>
      </c>
      <c r="D177" s="163"/>
      <c r="E177" s="163"/>
      <c r="F177" s="152" t="str">
        <f t="shared" si="34"/>
        <v/>
      </c>
      <c r="G177" s="152" t="str">
        <f t="shared" si="35"/>
        <v/>
      </c>
      <c r="H177" s="166"/>
      <c r="I177" s="165"/>
      <c r="J177" s="165"/>
      <c r="K177" s="152" t="str">
        <f t="shared" si="36"/>
        <v/>
      </c>
      <c r="L177" s="152" t="str">
        <f t="shared" si="33"/>
        <v/>
      </c>
      <c r="M177" s="152">
        <f t="shared" si="43"/>
        <v>0</v>
      </c>
      <c r="N177" s="152">
        <f t="shared" si="43"/>
        <v>0</v>
      </c>
      <c r="O177" s="152">
        <f t="shared" si="43"/>
        <v>0</v>
      </c>
      <c r="P177" s="152">
        <f t="shared" si="43"/>
        <v>0</v>
      </c>
      <c r="Q177" s="152">
        <f t="shared" si="43"/>
        <v>0</v>
      </c>
      <c r="R177" s="152">
        <f t="shared" si="43"/>
        <v>0</v>
      </c>
      <c r="S177" s="152">
        <f t="shared" si="43"/>
        <v>0</v>
      </c>
      <c r="T177" s="152">
        <f t="shared" si="43"/>
        <v>0</v>
      </c>
      <c r="U177" s="152">
        <f t="shared" si="43"/>
        <v>0</v>
      </c>
      <c r="V177" s="152">
        <f t="shared" si="43"/>
        <v>0</v>
      </c>
      <c r="W177" s="152">
        <f t="shared" si="43"/>
        <v>0</v>
      </c>
      <c r="X177" s="152">
        <f t="shared" si="43"/>
        <v>0</v>
      </c>
      <c r="Y177" s="152">
        <f t="shared" si="43"/>
        <v>0</v>
      </c>
      <c r="Z177" s="152">
        <f t="shared" si="43"/>
        <v>0</v>
      </c>
      <c r="AA177" s="152">
        <f t="shared" si="43"/>
        <v>0</v>
      </c>
      <c r="AB177" s="152">
        <f t="shared" si="43"/>
        <v>0</v>
      </c>
      <c r="AC177" s="152">
        <f t="shared" si="42"/>
        <v>0</v>
      </c>
      <c r="AD177" s="152">
        <f t="shared" si="42"/>
        <v>0</v>
      </c>
      <c r="AE177" s="152">
        <f t="shared" si="42"/>
        <v>0</v>
      </c>
      <c r="AF177" s="152">
        <f t="shared" si="42"/>
        <v>0</v>
      </c>
      <c r="AG177" s="152">
        <f t="shared" si="42"/>
        <v>0</v>
      </c>
      <c r="AH177" s="152">
        <f t="shared" si="42"/>
        <v>0</v>
      </c>
      <c r="AI177" s="152">
        <f t="shared" si="42"/>
        <v>0</v>
      </c>
      <c r="AJ177" s="152">
        <f t="shared" si="42"/>
        <v>0</v>
      </c>
      <c r="AK177" s="152">
        <f t="shared" si="42"/>
        <v>0</v>
      </c>
      <c r="AL177" s="152">
        <f t="shared" si="42"/>
        <v>0</v>
      </c>
      <c r="AM177" s="152">
        <f t="shared" si="42"/>
        <v>0</v>
      </c>
      <c r="AN177" s="152">
        <f t="shared" si="42"/>
        <v>0</v>
      </c>
      <c r="AO177" s="152">
        <f t="shared" si="42"/>
        <v>0</v>
      </c>
      <c r="AP177" s="152">
        <f t="shared" si="42"/>
        <v>0</v>
      </c>
      <c r="AQ177" s="152">
        <f t="shared" si="42"/>
        <v>0</v>
      </c>
      <c r="AR177" s="152">
        <f t="shared" si="37"/>
        <v>0</v>
      </c>
      <c r="AS177" s="152">
        <f t="shared" si="37"/>
        <v>0</v>
      </c>
      <c r="AT177" s="152">
        <f t="shared" si="37"/>
        <v>0</v>
      </c>
      <c r="AU177" s="152">
        <f t="shared" si="37"/>
        <v>0</v>
      </c>
      <c r="AV177" s="152">
        <f t="shared" si="37"/>
        <v>0</v>
      </c>
    </row>
    <row r="178" spans="1:48" x14ac:dyDescent="0.2">
      <c r="A178" s="165"/>
      <c r="B178" s="151" t="str">
        <f>IFERROR(VLOOKUP($A178,Salaire!$C:$E,2,0),"")</f>
        <v/>
      </c>
      <c r="C178" s="151" t="str">
        <f>IFERROR(VLOOKUP($A178,Salaire!$C:$E,3,0),"")</f>
        <v/>
      </c>
      <c r="D178" s="163"/>
      <c r="E178" s="163"/>
      <c r="F178" s="152" t="str">
        <f t="shared" si="34"/>
        <v/>
      </c>
      <c r="G178" s="152" t="str">
        <f t="shared" si="35"/>
        <v/>
      </c>
      <c r="H178" s="166"/>
      <c r="I178" s="165"/>
      <c r="J178" s="165"/>
      <c r="K178" s="152" t="str">
        <f t="shared" si="36"/>
        <v/>
      </c>
      <c r="L178" s="152" t="str">
        <f t="shared" si="33"/>
        <v/>
      </c>
      <c r="M178" s="152">
        <f t="shared" si="43"/>
        <v>0</v>
      </c>
      <c r="N178" s="152">
        <f t="shared" si="43"/>
        <v>0</v>
      </c>
      <c r="O178" s="152">
        <f t="shared" si="43"/>
        <v>0</v>
      </c>
      <c r="P178" s="152">
        <f t="shared" si="43"/>
        <v>0</v>
      </c>
      <c r="Q178" s="152">
        <f t="shared" si="43"/>
        <v>0</v>
      </c>
      <c r="R178" s="152">
        <f t="shared" si="43"/>
        <v>0</v>
      </c>
      <c r="S178" s="152">
        <f t="shared" si="43"/>
        <v>0</v>
      </c>
      <c r="T178" s="152">
        <f t="shared" si="43"/>
        <v>0</v>
      </c>
      <c r="U178" s="152">
        <f t="shared" si="43"/>
        <v>0</v>
      </c>
      <c r="V178" s="152">
        <f t="shared" si="43"/>
        <v>0</v>
      </c>
      <c r="W178" s="152">
        <f t="shared" si="43"/>
        <v>0</v>
      </c>
      <c r="X178" s="152">
        <f t="shared" si="43"/>
        <v>0</v>
      </c>
      <c r="Y178" s="152">
        <f t="shared" si="43"/>
        <v>0</v>
      </c>
      <c r="Z178" s="152">
        <f t="shared" si="43"/>
        <v>0</v>
      </c>
      <c r="AA178" s="152">
        <f t="shared" si="43"/>
        <v>0</v>
      </c>
      <c r="AB178" s="152">
        <f t="shared" si="43"/>
        <v>0</v>
      </c>
      <c r="AC178" s="152">
        <f t="shared" si="42"/>
        <v>0</v>
      </c>
      <c r="AD178" s="152">
        <f t="shared" si="42"/>
        <v>0</v>
      </c>
      <c r="AE178" s="152">
        <f t="shared" si="42"/>
        <v>0</v>
      </c>
      <c r="AF178" s="152">
        <f t="shared" si="42"/>
        <v>0</v>
      </c>
      <c r="AG178" s="152">
        <f t="shared" si="42"/>
        <v>0</v>
      </c>
      <c r="AH178" s="152">
        <f t="shared" si="42"/>
        <v>0</v>
      </c>
      <c r="AI178" s="152">
        <f t="shared" si="42"/>
        <v>0</v>
      </c>
      <c r="AJ178" s="152">
        <f t="shared" si="42"/>
        <v>0</v>
      </c>
      <c r="AK178" s="152">
        <f t="shared" si="42"/>
        <v>0</v>
      </c>
      <c r="AL178" s="152">
        <f t="shared" si="42"/>
        <v>0</v>
      </c>
      <c r="AM178" s="152">
        <f t="shared" si="42"/>
        <v>0</v>
      </c>
      <c r="AN178" s="152">
        <f t="shared" si="42"/>
        <v>0</v>
      </c>
      <c r="AO178" s="152">
        <f t="shared" si="42"/>
        <v>0</v>
      </c>
      <c r="AP178" s="152">
        <f t="shared" si="42"/>
        <v>0</v>
      </c>
      <c r="AQ178" s="152">
        <f t="shared" si="42"/>
        <v>0</v>
      </c>
      <c r="AR178" s="152">
        <f t="shared" si="37"/>
        <v>0</v>
      </c>
      <c r="AS178" s="152">
        <f t="shared" si="37"/>
        <v>0</v>
      </c>
      <c r="AT178" s="152">
        <f t="shared" si="37"/>
        <v>0</v>
      </c>
      <c r="AU178" s="152">
        <f t="shared" si="37"/>
        <v>0</v>
      </c>
      <c r="AV178" s="152">
        <f t="shared" si="37"/>
        <v>0</v>
      </c>
    </row>
    <row r="179" spans="1:48" x14ac:dyDescent="0.2">
      <c r="A179" s="165"/>
      <c r="B179" s="151" t="str">
        <f>IFERROR(VLOOKUP($A179,Salaire!$C:$E,2,0),"")</f>
        <v/>
      </c>
      <c r="C179" s="151" t="str">
        <f>IFERROR(VLOOKUP($A179,Salaire!$C:$E,3,0),"")</f>
        <v/>
      </c>
      <c r="D179" s="163"/>
      <c r="E179" s="163"/>
      <c r="F179" s="152" t="str">
        <f t="shared" si="34"/>
        <v/>
      </c>
      <c r="G179" s="152" t="str">
        <f t="shared" si="35"/>
        <v/>
      </c>
      <c r="H179" s="166"/>
      <c r="I179" s="165"/>
      <c r="J179" s="165"/>
      <c r="K179" s="152" t="str">
        <f t="shared" si="36"/>
        <v/>
      </c>
      <c r="L179" s="152" t="str">
        <f t="shared" si="33"/>
        <v/>
      </c>
      <c r="M179" s="152">
        <f t="shared" si="43"/>
        <v>0</v>
      </c>
      <c r="N179" s="152">
        <f t="shared" si="43"/>
        <v>0</v>
      </c>
      <c r="O179" s="152">
        <f t="shared" si="43"/>
        <v>0</v>
      </c>
      <c r="P179" s="152">
        <f t="shared" si="43"/>
        <v>0</v>
      </c>
      <c r="Q179" s="152">
        <f t="shared" si="43"/>
        <v>0</v>
      </c>
      <c r="R179" s="152">
        <f t="shared" si="43"/>
        <v>0</v>
      </c>
      <c r="S179" s="152">
        <f t="shared" si="43"/>
        <v>0</v>
      </c>
      <c r="T179" s="152">
        <f t="shared" si="43"/>
        <v>0</v>
      </c>
      <c r="U179" s="152">
        <f t="shared" si="43"/>
        <v>0</v>
      </c>
      <c r="V179" s="152">
        <f t="shared" si="43"/>
        <v>0</v>
      </c>
      <c r="W179" s="152">
        <f t="shared" si="43"/>
        <v>0</v>
      </c>
      <c r="X179" s="152">
        <f t="shared" si="43"/>
        <v>0</v>
      </c>
      <c r="Y179" s="152">
        <f t="shared" si="43"/>
        <v>0</v>
      </c>
      <c r="Z179" s="152">
        <f t="shared" si="43"/>
        <v>0</v>
      </c>
      <c r="AA179" s="152">
        <f t="shared" si="43"/>
        <v>0</v>
      </c>
      <c r="AB179" s="152">
        <f t="shared" si="43"/>
        <v>0</v>
      </c>
      <c r="AC179" s="152">
        <f t="shared" si="42"/>
        <v>0</v>
      </c>
      <c r="AD179" s="152">
        <f t="shared" si="42"/>
        <v>0</v>
      </c>
      <c r="AE179" s="152">
        <f t="shared" si="42"/>
        <v>0</v>
      </c>
      <c r="AF179" s="152">
        <f t="shared" si="42"/>
        <v>0</v>
      </c>
      <c r="AG179" s="152">
        <f t="shared" si="42"/>
        <v>0</v>
      </c>
      <c r="AH179" s="152">
        <f t="shared" si="42"/>
        <v>0</v>
      </c>
      <c r="AI179" s="152">
        <f t="shared" si="42"/>
        <v>0</v>
      </c>
      <c r="AJ179" s="152">
        <f t="shared" si="42"/>
        <v>0</v>
      </c>
      <c r="AK179" s="152">
        <f t="shared" si="42"/>
        <v>0</v>
      </c>
      <c r="AL179" s="152">
        <f t="shared" si="42"/>
        <v>0</v>
      </c>
      <c r="AM179" s="152">
        <f t="shared" si="42"/>
        <v>0</v>
      </c>
      <c r="AN179" s="152">
        <f t="shared" si="42"/>
        <v>0</v>
      </c>
      <c r="AO179" s="152">
        <f t="shared" si="42"/>
        <v>0</v>
      </c>
      <c r="AP179" s="152">
        <f t="shared" si="42"/>
        <v>0</v>
      </c>
      <c r="AQ179" s="152">
        <f t="shared" si="42"/>
        <v>0</v>
      </c>
      <c r="AR179" s="152">
        <f t="shared" si="37"/>
        <v>0</v>
      </c>
      <c r="AS179" s="152">
        <f t="shared" si="37"/>
        <v>0</v>
      </c>
      <c r="AT179" s="152">
        <f t="shared" si="37"/>
        <v>0</v>
      </c>
      <c r="AU179" s="152">
        <f t="shared" si="37"/>
        <v>0</v>
      </c>
      <c r="AV179" s="152">
        <f t="shared" si="37"/>
        <v>0</v>
      </c>
    </row>
    <row r="180" spans="1:48" x14ac:dyDescent="0.2">
      <c r="A180" s="165"/>
      <c r="B180" s="151" t="str">
        <f>IFERROR(VLOOKUP($A180,Salaire!$C:$E,2,0),"")</f>
        <v/>
      </c>
      <c r="C180" s="151" t="str">
        <f>IFERROR(VLOOKUP($A180,Salaire!$C:$E,3,0),"")</f>
        <v/>
      </c>
      <c r="D180" s="163"/>
      <c r="E180" s="163"/>
      <c r="F180" s="152" t="str">
        <f t="shared" si="34"/>
        <v/>
      </c>
      <c r="G180" s="152" t="str">
        <f t="shared" si="35"/>
        <v/>
      </c>
      <c r="H180" s="166"/>
      <c r="I180" s="165"/>
      <c r="J180" s="165"/>
      <c r="K180" s="152" t="str">
        <f t="shared" si="36"/>
        <v/>
      </c>
      <c r="L180" s="152" t="str">
        <f t="shared" si="33"/>
        <v/>
      </c>
      <c r="M180" s="152">
        <f t="shared" si="43"/>
        <v>0</v>
      </c>
      <c r="N180" s="152">
        <f t="shared" si="43"/>
        <v>0</v>
      </c>
      <c r="O180" s="152">
        <f t="shared" si="43"/>
        <v>0</v>
      </c>
      <c r="P180" s="152">
        <f t="shared" si="43"/>
        <v>0</v>
      </c>
      <c r="Q180" s="152">
        <f t="shared" si="43"/>
        <v>0</v>
      </c>
      <c r="R180" s="152">
        <f t="shared" si="43"/>
        <v>0</v>
      </c>
      <c r="S180" s="152">
        <f t="shared" si="43"/>
        <v>0</v>
      </c>
      <c r="T180" s="152">
        <f t="shared" si="43"/>
        <v>0</v>
      </c>
      <c r="U180" s="152">
        <f t="shared" si="43"/>
        <v>0</v>
      </c>
      <c r="V180" s="152">
        <f t="shared" si="43"/>
        <v>0</v>
      </c>
      <c r="W180" s="152">
        <f t="shared" si="43"/>
        <v>0</v>
      </c>
      <c r="X180" s="152">
        <f t="shared" si="43"/>
        <v>0</v>
      </c>
      <c r="Y180" s="152">
        <f t="shared" si="43"/>
        <v>0</v>
      </c>
      <c r="Z180" s="152">
        <f t="shared" si="43"/>
        <v>0</v>
      </c>
      <c r="AA180" s="152">
        <f t="shared" si="43"/>
        <v>0</v>
      </c>
      <c r="AB180" s="152">
        <f t="shared" si="43"/>
        <v>0</v>
      </c>
      <c r="AC180" s="152">
        <f t="shared" si="42"/>
        <v>0</v>
      </c>
      <c r="AD180" s="152">
        <f t="shared" si="42"/>
        <v>0</v>
      </c>
      <c r="AE180" s="152">
        <f t="shared" si="42"/>
        <v>0</v>
      </c>
      <c r="AF180" s="152">
        <f t="shared" si="42"/>
        <v>0</v>
      </c>
      <c r="AG180" s="152">
        <f t="shared" si="42"/>
        <v>0</v>
      </c>
      <c r="AH180" s="152">
        <f t="shared" si="42"/>
        <v>0</v>
      </c>
      <c r="AI180" s="152">
        <f t="shared" si="42"/>
        <v>0</v>
      </c>
      <c r="AJ180" s="152">
        <f t="shared" si="42"/>
        <v>0</v>
      </c>
      <c r="AK180" s="152">
        <f t="shared" si="42"/>
        <v>0</v>
      </c>
      <c r="AL180" s="152">
        <f t="shared" si="42"/>
        <v>0</v>
      </c>
      <c r="AM180" s="152">
        <f t="shared" si="42"/>
        <v>0</v>
      </c>
      <c r="AN180" s="152">
        <f t="shared" si="42"/>
        <v>0</v>
      </c>
      <c r="AO180" s="152">
        <f t="shared" si="42"/>
        <v>0</v>
      </c>
      <c r="AP180" s="152">
        <f t="shared" si="42"/>
        <v>0</v>
      </c>
      <c r="AQ180" s="152">
        <f t="shared" si="42"/>
        <v>0</v>
      </c>
      <c r="AR180" s="152">
        <f t="shared" si="37"/>
        <v>0</v>
      </c>
      <c r="AS180" s="152">
        <f t="shared" si="37"/>
        <v>0</v>
      </c>
      <c r="AT180" s="152">
        <f t="shared" si="37"/>
        <v>0</v>
      </c>
      <c r="AU180" s="152">
        <f t="shared" si="37"/>
        <v>0</v>
      </c>
      <c r="AV180" s="152">
        <f t="shared" si="37"/>
        <v>0</v>
      </c>
    </row>
    <row r="181" spans="1:48" x14ac:dyDescent="0.2">
      <c r="A181" s="165"/>
      <c r="B181" s="151" t="str">
        <f>IFERROR(VLOOKUP($A181,Salaire!$C:$E,2,0),"")</f>
        <v/>
      </c>
      <c r="C181" s="151" t="str">
        <f>IFERROR(VLOOKUP($A181,Salaire!$C:$E,3,0),"")</f>
        <v/>
      </c>
      <c r="D181" s="163"/>
      <c r="E181" s="163"/>
      <c r="F181" s="152" t="str">
        <f t="shared" si="34"/>
        <v/>
      </c>
      <c r="G181" s="152" t="str">
        <f t="shared" si="35"/>
        <v/>
      </c>
      <c r="H181" s="166"/>
      <c r="I181" s="165"/>
      <c r="J181" s="165"/>
      <c r="K181" s="152" t="str">
        <f t="shared" si="36"/>
        <v/>
      </c>
      <c r="L181" s="152" t="str">
        <f t="shared" si="33"/>
        <v/>
      </c>
      <c r="M181" s="152">
        <f t="shared" si="43"/>
        <v>0</v>
      </c>
      <c r="N181" s="152">
        <f t="shared" si="43"/>
        <v>0</v>
      </c>
      <c r="O181" s="152">
        <f t="shared" si="43"/>
        <v>0</v>
      </c>
      <c r="P181" s="152">
        <f t="shared" si="43"/>
        <v>0</v>
      </c>
      <c r="Q181" s="152">
        <f t="shared" si="43"/>
        <v>0</v>
      </c>
      <c r="R181" s="152">
        <f t="shared" si="43"/>
        <v>0</v>
      </c>
      <c r="S181" s="152">
        <f t="shared" si="43"/>
        <v>0</v>
      </c>
      <c r="T181" s="152">
        <f t="shared" si="43"/>
        <v>0</v>
      </c>
      <c r="U181" s="152">
        <f t="shared" si="43"/>
        <v>0</v>
      </c>
      <c r="V181" s="152">
        <f t="shared" si="43"/>
        <v>0</v>
      </c>
      <c r="W181" s="152">
        <f t="shared" si="43"/>
        <v>0</v>
      </c>
      <c r="X181" s="152">
        <f t="shared" si="43"/>
        <v>0</v>
      </c>
      <c r="Y181" s="152">
        <f t="shared" si="43"/>
        <v>0</v>
      </c>
      <c r="Z181" s="152">
        <f t="shared" si="43"/>
        <v>0</v>
      </c>
      <c r="AA181" s="152">
        <f t="shared" si="43"/>
        <v>0</v>
      </c>
      <c r="AB181" s="152">
        <f t="shared" si="43"/>
        <v>0</v>
      </c>
      <c r="AC181" s="152">
        <f t="shared" si="42"/>
        <v>0</v>
      </c>
      <c r="AD181" s="152">
        <f t="shared" si="42"/>
        <v>0</v>
      </c>
      <c r="AE181" s="152">
        <f t="shared" si="42"/>
        <v>0</v>
      </c>
      <c r="AF181" s="152">
        <f t="shared" si="42"/>
        <v>0</v>
      </c>
      <c r="AG181" s="152">
        <f t="shared" si="42"/>
        <v>0</v>
      </c>
      <c r="AH181" s="152">
        <f t="shared" si="42"/>
        <v>0</v>
      </c>
      <c r="AI181" s="152">
        <f t="shared" si="42"/>
        <v>0</v>
      </c>
      <c r="AJ181" s="152">
        <f t="shared" si="42"/>
        <v>0</v>
      </c>
      <c r="AK181" s="152">
        <f t="shared" si="42"/>
        <v>0</v>
      </c>
      <c r="AL181" s="152">
        <f t="shared" si="42"/>
        <v>0</v>
      </c>
      <c r="AM181" s="152">
        <f t="shared" si="42"/>
        <v>0</v>
      </c>
      <c r="AN181" s="152">
        <f t="shared" si="42"/>
        <v>0</v>
      </c>
      <c r="AO181" s="152">
        <f t="shared" si="42"/>
        <v>0</v>
      </c>
      <c r="AP181" s="152">
        <f t="shared" si="42"/>
        <v>0</v>
      </c>
      <c r="AQ181" s="152">
        <f t="shared" si="42"/>
        <v>0</v>
      </c>
      <c r="AR181" s="152">
        <f t="shared" si="37"/>
        <v>0</v>
      </c>
      <c r="AS181" s="152">
        <f t="shared" si="37"/>
        <v>0</v>
      </c>
      <c r="AT181" s="152">
        <f t="shared" si="37"/>
        <v>0</v>
      </c>
      <c r="AU181" s="152">
        <f t="shared" si="37"/>
        <v>0</v>
      </c>
      <c r="AV181" s="152">
        <f t="shared" si="37"/>
        <v>0</v>
      </c>
    </row>
    <row r="182" spans="1:48" x14ac:dyDescent="0.2">
      <c r="A182" s="165"/>
      <c r="B182" s="151" t="str">
        <f>IFERROR(VLOOKUP($A182,Salaire!$C:$E,2,0),"")</f>
        <v/>
      </c>
      <c r="C182" s="151" t="str">
        <f>IFERROR(VLOOKUP($A182,Salaire!$C:$E,3,0),"")</f>
        <v/>
      </c>
      <c r="D182" s="163"/>
      <c r="E182" s="163"/>
      <c r="F182" s="152" t="str">
        <f t="shared" si="34"/>
        <v/>
      </c>
      <c r="G182" s="152" t="str">
        <f t="shared" si="35"/>
        <v/>
      </c>
      <c r="H182" s="166"/>
      <c r="I182" s="165"/>
      <c r="J182" s="165"/>
      <c r="K182" s="152" t="str">
        <f t="shared" si="36"/>
        <v/>
      </c>
      <c r="L182" s="152" t="str">
        <f t="shared" si="33"/>
        <v/>
      </c>
      <c r="M182" s="152">
        <f t="shared" si="43"/>
        <v>0</v>
      </c>
      <c r="N182" s="152">
        <f t="shared" si="43"/>
        <v>0</v>
      </c>
      <c r="O182" s="152">
        <f t="shared" si="43"/>
        <v>0</v>
      </c>
      <c r="P182" s="152">
        <f t="shared" si="43"/>
        <v>0</v>
      </c>
      <c r="Q182" s="152">
        <f t="shared" si="43"/>
        <v>0</v>
      </c>
      <c r="R182" s="152">
        <f t="shared" si="43"/>
        <v>0</v>
      </c>
      <c r="S182" s="152">
        <f t="shared" si="43"/>
        <v>0</v>
      </c>
      <c r="T182" s="152">
        <f t="shared" si="43"/>
        <v>0</v>
      </c>
      <c r="U182" s="152">
        <f t="shared" si="43"/>
        <v>0</v>
      </c>
      <c r="V182" s="152">
        <f t="shared" si="43"/>
        <v>0</v>
      </c>
      <c r="W182" s="152">
        <f t="shared" si="43"/>
        <v>0</v>
      </c>
      <c r="X182" s="152">
        <f t="shared" si="43"/>
        <v>0</v>
      </c>
      <c r="Y182" s="152">
        <f t="shared" si="43"/>
        <v>0</v>
      </c>
      <c r="Z182" s="152">
        <f t="shared" si="43"/>
        <v>0</v>
      </c>
      <c r="AA182" s="152">
        <f t="shared" si="43"/>
        <v>0</v>
      </c>
      <c r="AB182" s="152">
        <f t="shared" si="43"/>
        <v>0</v>
      </c>
      <c r="AC182" s="152">
        <f t="shared" si="42"/>
        <v>0</v>
      </c>
      <c r="AD182" s="152">
        <f t="shared" si="42"/>
        <v>0</v>
      </c>
      <c r="AE182" s="152">
        <f t="shared" si="42"/>
        <v>0</v>
      </c>
      <c r="AF182" s="152">
        <f t="shared" si="42"/>
        <v>0</v>
      </c>
      <c r="AG182" s="152">
        <f t="shared" si="42"/>
        <v>0</v>
      </c>
      <c r="AH182" s="152">
        <f t="shared" si="42"/>
        <v>0</v>
      </c>
      <c r="AI182" s="152">
        <f t="shared" si="42"/>
        <v>0</v>
      </c>
      <c r="AJ182" s="152">
        <f t="shared" si="42"/>
        <v>0</v>
      </c>
      <c r="AK182" s="152">
        <f t="shared" si="42"/>
        <v>0</v>
      </c>
      <c r="AL182" s="152">
        <f t="shared" si="42"/>
        <v>0</v>
      </c>
      <c r="AM182" s="152">
        <f t="shared" si="42"/>
        <v>0</v>
      </c>
      <c r="AN182" s="152">
        <f t="shared" si="42"/>
        <v>0</v>
      </c>
      <c r="AO182" s="152">
        <f t="shared" si="42"/>
        <v>0</v>
      </c>
      <c r="AP182" s="152">
        <f t="shared" si="42"/>
        <v>0</v>
      </c>
      <c r="AQ182" s="152">
        <f t="shared" si="42"/>
        <v>0</v>
      </c>
      <c r="AR182" s="152">
        <f t="shared" si="37"/>
        <v>0</v>
      </c>
      <c r="AS182" s="152">
        <f t="shared" si="37"/>
        <v>0</v>
      </c>
      <c r="AT182" s="152">
        <f t="shared" si="37"/>
        <v>0</v>
      </c>
      <c r="AU182" s="152">
        <f t="shared" si="37"/>
        <v>0</v>
      </c>
      <c r="AV182" s="152">
        <f t="shared" si="37"/>
        <v>0</v>
      </c>
    </row>
    <row r="183" spans="1:48" x14ac:dyDescent="0.2">
      <c r="A183" s="165"/>
      <c r="B183" s="151" t="str">
        <f>IFERROR(VLOOKUP($A183,Salaire!$C:$E,2,0),"")</f>
        <v/>
      </c>
      <c r="C183" s="151" t="str">
        <f>IFERROR(VLOOKUP($A183,Salaire!$C:$E,3,0),"")</f>
        <v/>
      </c>
      <c r="D183" s="163"/>
      <c r="E183" s="163"/>
      <c r="F183" s="152" t="str">
        <f t="shared" si="34"/>
        <v/>
      </c>
      <c r="G183" s="152" t="str">
        <f t="shared" si="35"/>
        <v/>
      </c>
      <c r="H183" s="166"/>
      <c r="I183" s="165"/>
      <c r="J183" s="165"/>
      <c r="K183" s="152" t="str">
        <f t="shared" si="36"/>
        <v/>
      </c>
      <c r="L183" s="152" t="str">
        <f t="shared" si="33"/>
        <v/>
      </c>
      <c r="M183" s="152">
        <f t="shared" si="43"/>
        <v>0</v>
      </c>
      <c r="N183" s="152">
        <f t="shared" si="43"/>
        <v>0</v>
      </c>
      <c r="O183" s="152">
        <f t="shared" si="43"/>
        <v>0</v>
      </c>
      <c r="P183" s="152">
        <f t="shared" si="43"/>
        <v>0</v>
      </c>
      <c r="Q183" s="152">
        <f t="shared" si="43"/>
        <v>0</v>
      </c>
      <c r="R183" s="152">
        <f t="shared" si="43"/>
        <v>0</v>
      </c>
      <c r="S183" s="152">
        <f t="shared" si="43"/>
        <v>0</v>
      </c>
      <c r="T183" s="152">
        <f t="shared" si="43"/>
        <v>0</v>
      </c>
      <c r="U183" s="152">
        <f t="shared" si="43"/>
        <v>0</v>
      </c>
      <c r="V183" s="152">
        <f t="shared" si="43"/>
        <v>0</v>
      </c>
      <c r="W183" s="152">
        <f t="shared" si="43"/>
        <v>0</v>
      </c>
      <c r="X183" s="152">
        <f t="shared" si="43"/>
        <v>0</v>
      </c>
      <c r="Y183" s="152">
        <f t="shared" si="43"/>
        <v>0</v>
      </c>
      <c r="Z183" s="152">
        <f t="shared" si="43"/>
        <v>0</v>
      </c>
      <c r="AA183" s="152">
        <f t="shared" si="43"/>
        <v>0</v>
      </c>
      <c r="AB183" s="152">
        <f t="shared" si="43"/>
        <v>0</v>
      </c>
      <c r="AC183" s="152">
        <f t="shared" si="42"/>
        <v>0</v>
      </c>
      <c r="AD183" s="152">
        <f t="shared" si="42"/>
        <v>0</v>
      </c>
      <c r="AE183" s="152">
        <f t="shared" si="42"/>
        <v>0</v>
      </c>
      <c r="AF183" s="152">
        <f t="shared" si="42"/>
        <v>0</v>
      </c>
      <c r="AG183" s="152">
        <f t="shared" si="42"/>
        <v>0</v>
      </c>
      <c r="AH183" s="152">
        <f t="shared" si="42"/>
        <v>0</v>
      </c>
      <c r="AI183" s="152">
        <f t="shared" si="42"/>
        <v>0</v>
      </c>
      <c r="AJ183" s="152">
        <f t="shared" si="42"/>
        <v>0</v>
      </c>
      <c r="AK183" s="152">
        <f t="shared" si="42"/>
        <v>0</v>
      </c>
      <c r="AL183" s="152">
        <f t="shared" si="42"/>
        <v>0</v>
      </c>
      <c r="AM183" s="152">
        <f t="shared" si="42"/>
        <v>0</v>
      </c>
      <c r="AN183" s="152">
        <f t="shared" si="42"/>
        <v>0</v>
      </c>
      <c r="AO183" s="152">
        <f t="shared" si="42"/>
        <v>0</v>
      </c>
      <c r="AP183" s="152">
        <f t="shared" si="42"/>
        <v>0</v>
      </c>
      <c r="AQ183" s="152">
        <f t="shared" si="42"/>
        <v>0</v>
      </c>
      <c r="AR183" s="152">
        <f t="shared" si="37"/>
        <v>0</v>
      </c>
      <c r="AS183" s="152">
        <f t="shared" si="37"/>
        <v>0</v>
      </c>
      <c r="AT183" s="152">
        <f t="shared" si="37"/>
        <v>0</v>
      </c>
      <c r="AU183" s="152">
        <f t="shared" si="37"/>
        <v>0</v>
      </c>
      <c r="AV183" s="152">
        <f t="shared" si="37"/>
        <v>0</v>
      </c>
    </row>
    <row r="184" spans="1:48" x14ac:dyDescent="0.2">
      <c r="A184" s="165"/>
      <c r="B184" s="151" t="str">
        <f>IFERROR(VLOOKUP($A184,Salaire!$C:$E,2,0),"")</f>
        <v/>
      </c>
      <c r="C184" s="151" t="str">
        <f>IFERROR(VLOOKUP($A184,Salaire!$C:$E,3,0),"")</f>
        <v/>
      </c>
      <c r="D184" s="163"/>
      <c r="E184" s="163"/>
      <c r="F184" s="152" t="str">
        <f t="shared" si="34"/>
        <v/>
      </c>
      <c r="G184" s="152" t="str">
        <f t="shared" si="35"/>
        <v/>
      </c>
      <c r="H184" s="166"/>
      <c r="I184" s="165"/>
      <c r="J184" s="165"/>
      <c r="K184" s="152" t="str">
        <f t="shared" si="36"/>
        <v/>
      </c>
      <c r="L184" s="152" t="str">
        <f t="shared" si="33"/>
        <v/>
      </c>
      <c r="M184" s="152">
        <f t="shared" si="43"/>
        <v>0</v>
      </c>
      <c r="N184" s="152">
        <f t="shared" si="43"/>
        <v>0</v>
      </c>
      <c r="O184" s="152">
        <f t="shared" si="43"/>
        <v>0</v>
      </c>
      <c r="P184" s="152">
        <f t="shared" si="43"/>
        <v>0</v>
      </c>
      <c r="Q184" s="152">
        <f t="shared" si="43"/>
        <v>0</v>
      </c>
      <c r="R184" s="152">
        <f t="shared" si="43"/>
        <v>0</v>
      </c>
      <c r="S184" s="152">
        <f t="shared" si="43"/>
        <v>0</v>
      </c>
      <c r="T184" s="152">
        <f t="shared" si="43"/>
        <v>0</v>
      </c>
      <c r="U184" s="152">
        <f t="shared" si="43"/>
        <v>0</v>
      </c>
      <c r="V184" s="152">
        <f t="shared" si="43"/>
        <v>0</v>
      </c>
      <c r="W184" s="152">
        <f t="shared" si="43"/>
        <v>0</v>
      </c>
      <c r="X184" s="152">
        <f t="shared" si="43"/>
        <v>0</v>
      </c>
      <c r="Y184" s="152">
        <f t="shared" si="43"/>
        <v>0</v>
      </c>
      <c r="Z184" s="152">
        <f t="shared" si="43"/>
        <v>0</v>
      </c>
      <c r="AA184" s="152">
        <f t="shared" si="43"/>
        <v>0</v>
      </c>
      <c r="AB184" s="152">
        <f t="shared" si="43"/>
        <v>0</v>
      </c>
      <c r="AC184" s="152">
        <f t="shared" si="42"/>
        <v>0</v>
      </c>
      <c r="AD184" s="152">
        <f t="shared" si="42"/>
        <v>0</v>
      </c>
      <c r="AE184" s="152">
        <f t="shared" si="42"/>
        <v>0</v>
      </c>
      <c r="AF184" s="152">
        <f t="shared" si="42"/>
        <v>0</v>
      </c>
      <c r="AG184" s="152">
        <f t="shared" si="42"/>
        <v>0</v>
      </c>
      <c r="AH184" s="152">
        <f t="shared" si="42"/>
        <v>0</v>
      </c>
      <c r="AI184" s="152">
        <f t="shared" si="42"/>
        <v>0</v>
      </c>
      <c r="AJ184" s="152">
        <f t="shared" si="42"/>
        <v>0</v>
      </c>
      <c r="AK184" s="152">
        <f t="shared" si="42"/>
        <v>0</v>
      </c>
      <c r="AL184" s="152">
        <f t="shared" si="42"/>
        <v>0</v>
      </c>
      <c r="AM184" s="152">
        <f t="shared" si="42"/>
        <v>0</v>
      </c>
      <c r="AN184" s="152">
        <f t="shared" si="42"/>
        <v>0</v>
      </c>
      <c r="AO184" s="152">
        <f t="shared" si="42"/>
        <v>0</v>
      </c>
      <c r="AP184" s="152">
        <f t="shared" si="42"/>
        <v>0</v>
      </c>
      <c r="AQ184" s="152">
        <f t="shared" si="42"/>
        <v>0</v>
      </c>
      <c r="AR184" s="152">
        <f t="shared" si="37"/>
        <v>0</v>
      </c>
      <c r="AS184" s="152">
        <f t="shared" si="37"/>
        <v>0</v>
      </c>
      <c r="AT184" s="152">
        <f t="shared" si="37"/>
        <v>0</v>
      </c>
      <c r="AU184" s="152">
        <f t="shared" si="37"/>
        <v>0</v>
      </c>
      <c r="AV184" s="152">
        <f t="shared" si="37"/>
        <v>0</v>
      </c>
    </row>
    <row r="185" spans="1:48" x14ac:dyDescent="0.2">
      <c r="A185" s="165"/>
      <c r="B185" s="151" t="str">
        <f>IFERROR(VLOOKUP($A185,Salaire!$C:$E,2,0),"")</f>
        <v/>
      </c>
      <c r="C185" s="151" t="str">
        <f>IFERROR(VLOOKUP($A185,Salaire!$C:$E,3,0),"")</f>
        <v/>
      </c>
      <c r="D185" s="163"/>
      <c r="E185" s="163"/>
      <c r="F185" s="152" t="str">
        <f t="shared" si="34"/>
        <v/>
      </c>
      <c r="G185" s="152" t="str">
        <f t="shared" si="35"/>
        <v/>
      </c>
      <c r="H185" s="166"/>
      <c r="I185" s="165"/>
      <c r="J185" s="165"/>
      <c r="K185" s="152" t="str">
        <f t="shared" si="36"/>
        <v/>
      </c>
      <c r="L185" s="152" t="str">
        <f t="shared" si="33"/>
        <v/>
      </c>
      <c r="M185" s="152">
        <f t="shared" si="43"/>
        <v>0</v>
      </c>
      <c r="N185" s="152">
        <f t="shared" si="43"/>
        <v>0</v>
      </c>
      <c r="O185" s="152">
        <f t="shared" si="43"/>
        <v>0</v>
      </c>
      <c r="P185" s="152">
        <f t="shared" si="43"/>
        <v>0</v>
      </c>
      <c r="Q185" s="152">
        <f t="shared" si="43"/>
        <v>0</v>
      </c>
      <c r="R185" s="152">
        <f t="shared" si="43"/>
        <v>0</v>
      </c>
      <c r="S185" s="152">
        <f t="shared" si="43"/>
        <v>0</v>
      </c>
      <c r="T185" s="152">
        <f t="shared" si="43"/>
        <v>0</v>
      </c>
      <c r="U185" s="152">
        <f t="shared" si="43"/>
        <v>0</v>
      </c>
      <c r="V185" s="152">
        <f t="shared" si="43"/>
        <v>0</v>
      </c>
      <c r="W185" s="152">
        <f t="shared" si="43"/>
        <v>0</v>
      </c>
      <c r="X185" s="152">
        <f t="shared" si="43"/>
        <v>0</v>
      </c>
      <c r="Y185" s="152">
        <f t="shared" si="43"/>
        <v>0</v>
      </c>
      <c r="Z185" s="152">
        <f t="shared" si="43"/>
        <v>0</v>
      </c>
      <c r="AA185" s="152">
        <f t="shared" si="43"/>
        <v>0</v>
      </c>
      <c r="AB185" s="152">
        <f t="shared" si="43"/>
        <v>0</v>
      </c>
      <c r="AC185" s="152">
        <f t="shared" si="42"/>
        <v>0</v>
      </c>
      <c r="AD185" s="152">
        <f t="shared" si="42"/>
        <v>0</v>
      </c>
      <c r="AE185" s="152">
        <f t="shared" si="42"/>
        <v>0</v>
      </c>
      <c r="AF185" s="152">
        <f t="shared" si="42"/>
        <v>0</v>
      </c>
      <c r="AG185" s="152">
        <f t="shared" si="42"/>
        <v>0</v>
      </c>
      <c r="AH185" s="152">
        <f t="shared" si="42"/>
        <v>0</v>
      </c>
      <c r="AI185" s="152">
        <f t="shared" si="42"/>
        <v>0</v>
      </c>
      <c r="AJ185" s="152">
        <f t="shared" si="42"/>
        <v>0</v>
      </c>
      <c r="AK185" s="152">
        <f t="shared" si="42"/>
        <v>0</v>
      </c>
      <c r="AL185" s="152">
        <f t="shared" si="42"/>
        <v>0</v>
      </c>
      <c r="AM185" s="152">
        <f t="shared" si="42"/>
        <v>0</v>
      </c>
      <c r="AN185" s="152">
        <f t="shared" si="42"/>
        <v>0</v>
      </c>
      <c r="AO185" s="152">
        <f t="shared" si="42"/>
        <v>0</v>
      </c>
      <c r="AP185" s="152">
        <f t="shared" si="42"/>
        <v>0</v>
      </c>
      <c r="AQ185" s="152">
        <f t="shared" si="42"/>
        <v>0</v>
      </c>
      <c r="AR185" s="152">
        <f t="shared" si="37"/>
        <v>0</v>
      </c>
      <c r="AS185" s="152">
        <f t="shared" si="37"/>
        <v>0</v>
      </c>
      <c r="AT185" s="152">
        <f t="shared" si="37"/>
        <v>0</v>
      </c>
      <c r="AU185" s="152">
        <f t="shared" si="37"/>
        <v>0</v>
      </c>
      <c r="AV185" s="152">
        <f t="shared" si="37"/>
        <v>0</v>
      </c>
    </row>
    <row r="186" spans="1:48" x14ac:dyDescent="0.2">
      <c r="A186" s="165"/>
      <c r="B186" s="151" t="str">
        <f>IFERROR(VLOOKUP($A186,Salaire!$C:$E,2,0),"")</f>
        <v/>
      </c>
      <c r="C186" s="151" t="str">
        <f>IFERROR(VLOOKUP($A186,Salaire!$C:$E,3,0),"")</f>
        <v/>
      </c>
      <c r="D186" s="163"/>
      <c r="E186" s="163"/>
      <c r="F186" s="152" t="str">
        <f t="shared" si="34"/>
        <v/>
      </c>
      <c r="G186" s="152" t="str">
        <f t="shared" si="35"/>
        <v/>
      </c>
      <c r="H186" s="166"/>
      <c r="I186" s="165"/>
      <c r="J186" s="165"/>
      <c r="K186" s="152" t="str">
        <f t="shared" si="36"/>
        <v/>
      </c>
      <c r="L186" s="152" t="str">
        <f t="shared" si="33"/>
        <v/>
      </c>
      <c r="M186" s="152">
        <f t="shared" si="43"/>
        <v>0</v>
      </c>
      <c r="N186" s="152">
        <f t="shared" si="43"/>
        <v>0</v>
      </c>
      <c r="O186" s="152">
        <f t="shared" si="43"/>
        <v>0</v>
      </c>
      <c r="P186" s="152">
        <f t="shared" si="43"/>
        <v>0</v>
      </c>
      <c r="Q186" s="152">
        <f t="shared" si="43"/>
        <v>0</v>
      </c>
      <c r="R186" s="152">
        <f t="shared" si="43"/>
        <v>0</v>
      </c>
      <c r="S186" s="152">
        <f t="shared" si="43"/>
        <v>0</v>
      </c>
      <c r="T186" s="152">
        <f t="shared" si="43"/>
        <v>0</v>
      </c>
      <c r="U186" s="152">
        <f t="shared" si="43"/>
        <v>0</v>
      </c>
      <c r="V186" s="152">
        <f t="shared" si="43"/>
        <v>0</v>
      </c>
      <c r="W186" s="152">
        <f t="shared" si="43"/>
        <v>0</v>
      </c>
      <c r="X186" s="152">
        <f t="shared" si="43"/>
        <v>0</v>
      </c>
      <c r="Y186" s="152">
        <f t="shared" si="43"/>
        <v>0</v>
      </c>
      <c r="Z186" s="152">
        <f t="shared" si="43"/>
        <v>0</v>
      </c>
      <c r="AA186" s="152">
        <f t="shared" si="43"/>
        <v>0</v>
      </c>
      <c r="AB186" s="152">
        <f t="shared" si="43"/>
        <v>0</v>
      </c>
      <c r="AC186" s="152">
        <f t="shared" si="42"/>
        <v>0</v>
      </c>
      <c r="AD186" s="152">
        <f t="shared" si="42"/>
        <v>0</v>
      </c>
      <c r="AE186" s="152">
        <f t="shared" si="42"/>
        <v>0</v>
      </c>
      <c r="AF186" s="152">
        <f t="shared" si="42"/>
        <v>0</v>
      </c>
      <c r="AG186" s="152">
        <f t="shared" si="42"/>
        <v>0</v>
      </c>
      <c r="AH186" s="152">
        <f t="shared" si="42"/>
        <v>0</v>
      </c>
      <c r="AI186" s="152">
        <f t="shared" si="42"/>
        <v>0</v>
      </c>
      <c r="AJ186" s="152">
        <f t="shared" si="42"/>
        <v>0</v>
      </c>
      <c r="AK186" s="152">
        <f t="shared" si="42"/>
        <v>0</v>
      </c>
      <c r="AL186" s="152">
        <f t="shared" si="42"/>
        <v>0</v>
      </c>
      <c r="AM186" s="152">
        <f t="shared" si="42"/>
        <v>0</v>
      </c>
      <c r="AN186" s="152">
        <f t="shared" si="42"/>
        <v>0</v>
      </c>
      <c r="AO186" s="152">
        <f t="shared" si="42"/>
        <v>0</v>
      </c>
      <c r="AP186" s="152">
        <f t="shared" si="42"/>
        <v>0</v>
      </c>
      <c r="AQ186" s="152">
        <f t="shared" si="42"/>
        <v>0</v>
      </c>
      <c r="AR186" s="152">
        <f t="shared" si="37"/>
        <v>0</v>
      </c>
      <c r="AS186" s="152">
        <f t="shared" si="37"/>
        <v>0</v>
      </c>
      <c r="AT186" s="152">
        <f t="shared" si="37"/>
        <v>0</v>
      </c>
      <c r="AU186" s="152">
        <f t="shared" si="37"/>
        <v>0</v>
      </c>
      <c r="AV186" s="152">
        <f t="shared" si="37"/>
        <v>0</v>
      </c>
    </row>
    <row r="187" spans="1:48" x14ac:dyDescent="0.2">
      <c r="A187" s="165"/>
      <c r="B187" s="151" t="str">
        <f>IFERROR(VLOOKUP($A187,Salaire!$C:$E,2,0),"")</f>
        <v/>
      </c>
      <c r="C187" s="151" t="str">
        <f>IFERROR(VLOOKUP($A187,Salaire!$C:$E,3,0),"")</f>
        <v/>
      </c>
      <c r="D187" s="163"/>
      <c r="E187" s="163"/>
      <c r="F187" s="152" t="str">
        <f t="shared" si="34"/>
        <v/>
      </c>
      <c r="G187" s="152" t="str">
        <f t="shared" si="35"/>
        <v/>
      </c>
      <c r="H187" s="166"/>
      <c r="I187" s="165"/>
      <c r="J187" s="165"/>
      <c r="K187" s="152" t="str">
        <f t="shared" si="36"/>
        <v/>
      </c>
      <c r="L187" s="152" t="str">
        <f t="shared" si="33"/>
        <v/>
      </c>
      <c r="M187" s="152">
        <f t="shared" si="43"/>
        <v>0</v>
      </c>
      <c r="N187" s="152">
        <f t="shared" si="43"/>
        <v>0</v>
      </c>
      <c r="O187" s="152">
        <f t="shared" si="43"/>
        <v>0</v>
      </c>
      <c r="P187" s="152">
        <f t="shared" si="43"/>
        <v>0</v>
      </c>
      <c r="Q187" s="152">
        <f t="shared" si="43"/>
        <v>0</v>
      </c>
      <c r="R187" s="152">
        <f t="shared" si="43"/>
        <v>0</v>
      </c>
      <c r="S187" s="152">
        <f t="shared" si="43"/>
        <v>0</v>
      </c>
      <c r="T187" s="152">
        <f t="shared" si="43"/>
        <v>0</v>
      </c>
      <c r="U187" s="152">
        <f t="shared" si="43"/>
        <v>0</v>
      </c>
      <c r="V187" s="152">
        <f t="shared" si="43"/>
        <v>0</v>
      </c>
      <c r="W187" s="152">
        <f t="shared" si="43"/>
        <v>0</v>
      </c>
      <c r="X187" s="152">
        <f t="shared" si="43"/>
        <v>0</v>
      </c>
      <c r="Y187" s="152">
        <f t="shared" si="43"/>
        <v>0</v>
      </c>
      <c r="Z187" s="152">
        <f t="shared" si="43"/>
        <v>0</v>
      </c>
      <c r="AA187" s="152">
        <f t="shared" si="43"/>
        <v>0</v>
      </c>
      <c r="AB187" s="152">
        <f t="shared" si="43"/>
        <v>0</v>
      </c>
      <c r="AC187" s="152">
        <f t="shared" si="42"/>
        <v>0</v>
      </c>
      <c r="AD187" s="152">
        <f t="shared" si="42"/>
        <v>0</v>
      </c>
      <c r="AE187" s="152">
        <f t="shared" si="42"/>
        <v>0</v>
      </c>
      <c r="AF187" s="152">
        <f t="shared" si="42"/>
        <v>0</v>
      </c>
      <c r="AG187" s="152">
        <f t="shared" si="42"/>
        <v>0</v>
      </c>
      <c r="AH187" s="152">
        <f t="shared" si="42"/>
        <v>0</v>
      </c>
      <c r="AI187" s="152">
        <f t="shared" si="42"/>
        <v>0</v>
      </c>
      <c r="AJ187" s="152">
        <f t="shared" si="42"/>
        <v>0</v>
      </c>
      <c r="AK187" s="152">
        <f t="shared" si="42"/>
        <v>0</v>
      </c>
      <c r="AL187" s="152">
        <f t="shared" si="42"/>
        <v>0</v>
      </c>
      <c r="AM187" s="152">
        <f t="shared" si="42"/>
        <v>0</v>
      </c>
      <c r="AN187" s="152">
        <f t="shared" si="42"/>
        <v>0</v>
      </c>
      <c r="AO187" s="152">
        <f t="shared" si="42"/>
        <v>0</v>
      </c>
      <c r="AP187" s="152">
        <f t="shared" si="42"/>
        <v>0</v>
      </c>
      <c r="AQ187" s="152">
        <f t="shared" si="42"/>
        <v>0</v>
      </c>
      <c r="AR187" s="152">
        <f t="shared" ref="AR187:AV237" si="44">+IF(AND(AR$4&gt;=EOMONTH($I187,0),AR$4&lt;=EOMONTH($J187,0)),$L187,0)</f>
        <v>0</v>
      </c>
      <c r="AS187" s="152">
        <f t="shared" si="44"/>
        <v>0</v>
      </c>
      <c r="AT187" s="152">
        <f t="shared" si="44"/>
        <v>0</v>
      </c>
      <c r="AU187" s="152">
        <f t="shared" si="44"/>
        <v>0</v>
      </c>
      <c r="AV187" s="152">
        <f t="shared" si="44"/>
        <v>0</v>
      </c>
    </row>
    <row r="188" spans="1:48" x14ac:dyDescent="0.2">
      <c r="A188" s="165"/>
      <c r="B188" s="151" t="str">
        <f>IFERROR(VLOOKUP($A188,Salaire!$C:$E,2,0),"")</f>
        <v/>
      </c>
      <c r="C188" s="151" t="str">
        <f>IFERROR(VLOOKUP($A188,Salaire!$C:$E,3,0),"")</f>
        <v/>
      </c>
      <c r="D188" s="163"/>
      <c r="E188" s="163"/>
      <c r="F188" s="152" t="str">
        <f t="shared" si="34"/>
        <v/>
      </c>
      <c r="G188" s="152" t="str">
        <f t="shared" si="35"/>
        <v/>
      </c>
      <c r="H188" s="166"/>
      <c r="I188" s="165"/>
      <c r="J188" s="165"/>
      <c r="K188" s="152" t="str">
        <f t="shared" si="36"/>
        <v/>
      </c>
      <c r="L188" s="152" t="str">
        <f t="shared" si="33"/>
        <v/>
      </c>
      <c r="M188" s="152">
        <f t="shared" si="43"/>
        <v>0</v>
      </c>
      <c r="N188" s="152">
        <f t="shared" si="43"/>
        <v>0</v>
      </c>
      <c r="O188" s="152">
        <f t="shared" si="43"/>
        <v>0</v>
      </c>
      <c r="P188" s="152">
        <f t="shared" si="43"/>
        <v>0</v>
      </c>
      <c r="Q188" s="152">
        <f t="shared" si="43"/>
        <v>0</v>
      </c>
      <c r="R188" s="152">
        <f t="shared" si="43"/>
        <v>0</v>
      </c>
      <c r="S188" s="152">
        <f t="shared" si="43"/>
        <v>0</v>
      </c>
      <c r="T188" s="152">
        <f t="shared" si="43"/>
        <v>0</v>
      </c>
      <c r="U188" s="152">
        <f t="shared" si="43"/>
        <v>0</v>
      </c>
      <c r="V188" s="152">
        <f t="shared" si="43"/>
        <v>0</v>
      </c>
      <c r="W188" s="152">
        <f t="shared" si="43"/>
        <v>0</v>
      </c>
      <c r="X188" s="152">
        <f t="shared" si="43"/>
        <v>0</v>
      </c>
      <c r="Y188" s="152">
        <f t="shared" si="43"/>
        <v>0</v>
      </c>
      <c r="Z188" s="152">
        <f t="shared" si="43"/>
        <v>0</v>
      </c>
      <c r="AA188" s="152">
        <f t="shared" si="43"/>
        <v>0</v>
      </c>
      <c r="AB188" s="152">
        <f t="shared" si="43"/>
        <v>0</v>
      </c>
      <c r="AC188" s="152">
        <f t="shared" si="42"/>
        <v>0</v>
      </c>
      <c r="AD188" s="152">
        <f t="shared" si="42"/>
        <v>0</v>
      </c>
      <c r="AE188" s="152">
        <f t="shared" si="42"/>
        <v>0</v>
      </c>
      <c r="AF188" s="152">
        <f t="shared" si="42"/>
        <v>0</v>
      </c>
      <c r="AG188" s="152">
        <f t="shared" si="42"/>
        <v>0</v>
      </c>
      <c r="AH188" s="152">
        <f t="shared" si="42"/>
        <v>0</v>
      </c>
      <c r="AI188" s="152">
        <f t="shared" si="42"/>
        <v>0</v>
      </c>
      <c r="AJ188" s="152">
        <f t="shared" si="42"/>
        <v>0</v>
      </c>
      <c r="AK188" s="152">
        <f t="shared" si="42"/>
        <v>0</v>
      </c>
      <c r="AL188" s="152">
        <f t="shared" si="42"/>
        <v>0</v>
      </c>
      <c r="AM188" s="152">
        <f t="shared" si="42"/>
        <v>0</v>
      </c>
      <c r="AN188" s="152">
        <f t="shared" si="42"/>
        <v>0</v>
      </c>
      <c r="AO188" s="152">
        <f t="shared" si="42"/>
        <v>0</v>
      </c>
      <c r="AP188" s="152">
        <f t="shared" si="42"/>
        <v>0</v>
      </c>
      <c r="AQ188" s="152">
        <f t="shared" si="42"/>
        <v>0</v>
      </c>
      <c r="AR188" s="152">
        <f t="shared" si="44"/>
        <v>0</v>
      </c>
      <c r="AS188" s="152">
        <f t="shared" si="44"/>
        <v>0</v>
      </c>
      <c r="AT188" s="152">
        <f t="shared" si="44"/>
        <v>0</v>
      </c>
      <c r="AU188" s="152">
        <f t="shared" si="44"/>
        <v>0</v>
      </c>
      <c r="AV188" s="152">
        <f t="shared" si="44"/>
        <v>0</v>
      </c>
    </row>
    <row r="189" spans="1:48" x14ac:dyDescent="0.2">
      <c r="A189" s="165"/>
      <c r="B189" s="151" t="str">
        <f>IFERROR(VLOOKUP($A189,Salaire!$C:$E,2,0),"")</f>
        <v/>
      </c>
      <c r="C189" s="151" t="str">
        <f>IFERROR(VLOOKUP($A189,Salaire!$C:$E,3,0),"")</f>
        <v/>
      </c>
      <c r="D189" s="163"/>
      <c r="E189" s="163"/>
      <c r="F189" s="152" t="str">
        <f t="shared" si="34"/>
        <v/>
      </c>
      <c r="G189" s="152" t="str">
        <f t="shared" si="35"/>
        <v/>
      </c>
      <c r="H189" s="166"/>
      <c r="I189" s="165"/>
      <c r="J189" s="165"/>
      <c r="K189" s="152" t="str">
        <f t="shared" si="36"/>
        <v/>
      </c>
      <c r="L189" s="152" t="str">
        <f t="shared" si="33"/>
        <v/>
      </c>
      <c r="M189" s="152">
        <f t="shared" si="43"/>
        <v>0</v>
      </c>
      <c r="N189" s="152">
        <f t="shared" si="43"/>
        <v>0</v>
      </c>
      <c r="O189" s="152">
        <f t="shared" si="43"/>
        <v>0</v>
      </c>
      <c r="P189" s="152">
        <f t="shared" si="43"/>
        <v>0</v>
      </c>
      <c r="Q189" s="152">
        <f t="shared" si="43"/>
        <v>0</v>
      </c>
      <c r="R189" s="152">
        <f t="shared" si="43"/>
        <v>0</v>
      </c>
      <c r="S189" s="152">
        <f t="shared" si="43"/>
        <v>0</v>
      </c>
      <c r="T189" s="152">
        <f t="shared" si="43"/>
        <v>0</v>
      </c>
      <c r="U189" s="152">
        <f t="shared" si="43"/>
        <v>0</v>
      </c>
      <c r="V189" s="152">
        <f t="shared" si="43"/>
        <v>0</v>
      </c>
      <c r="W189" s="152">
        <f t="shared" si="43"/>
        <v>0</v>
      </c>
      <c r="X189" s="152">
        <f t="shared" si="43"/>
        <v>0</v>
      </c>
      <c r="Y189" s="152">
        <f t="shared" si="43"/>
        <v>0</v>
      </c>
      <c r="Z189" s="152">
        <f t="shared" si="43"/>
        <v>0</v>
      </c>
      <c r="AA189" s="152">
        <f t="shared" si="43"/>
        <v>0</v>
      </c>
      <c r="AB189" s="152">
        <f t="shared" si="43"/>
        <v>0</v>
      </c>
      <c r="AC189" s="152">
        <f t="shared" si="42"/>
        <v>0</v>
      </c>
      <c r="AD189" s="152">
        <f t="shared" si="42"/>
        <v>0</v>
      </c>
      <c r="AE189" s="152">
        <f t="shared" si="42"/>
        <v>0</v>
      </c>
      <c r="AF189" s="152">
        <f t="shared" si="42"/>
        <v>0</v>
      </c>
      <c r="AG189" s="152">
        <f t="shared" si="42"/>
        <v>0</v>
      </c>
      <c r="AH189" s="152">
        <f t="shared" si="42"/>
        <v>0</v>
      </c>
      <c r="AI189" s="152">
        <f t="shared" si="42"/>
        <v>0</v>
      </c>
      <c r="AJ189" s="152">
        <f t="shared" si="42"/>
        <v>0</v>
      </c>
      <c r="AK189" s="152">
        <f t="shared" si="42"/>
        <v>0</v>
      </c>
      <c r="AL189" s="152">
        <f t="shared" si="42"/>
        <v>0</v>
      </c>
      <c r="AM189" s="152">
        <f t="shared" si="42"/>
        <v>0</v>
      </c>
      <c r="AN189" s="152">
        <f t="shared" si="42"/>
        <v>0</v>
      </c>
      <c r="AO189" s="152">
        <f t="shared" si="42"/>
        <v>0</v>
      </c>
      <c r="AP189" s="152">
        <f t="shared" si="42"/>
        <v>0</v>
      </c>
      <c r="AQ189" s="152">
        <f t="shared" si="42"/>
        <v>0</v>
      </c>
      <c r="AR189" s="152">
        <f t="shared" si="44"/>
        <v>0</v>
      </c>
      <c r="AS189" s="152">
        <f t="shared" si="44"/>
        <v>0</v>
      </c>
      <c r="AT189" s="152">
        <f t="shared" si="44"/>
        <v>0</v>
      </c>
      <c r="AU189" s="152">
        <f t="shared" si="44"/>
        <v>0</v>
      </c>
      <c r="AV189" s="152">
        <f t="shared" si="44"/>
        <v>0</v>
      </c>
    </row>
    <row r="190" spans="1:48" x14ac:dyDescent="0.2">
      <c r="A190" s="165"/>
      <c r="B190" s="151" t="str">
        <f>IFERROR(VLOOKUP($A190,Salaire!$C:$E,2,0),"")</f>
        <v/>
      </c>
      <c r="C190" s="151" t="str">
        <f>IFERROR(VLOOKUP($A190,Salaire!$C:$E,3,0),"")</f>
        <v/>
      </c>
      <c r="D190" s="163"/>
      <c r="E190" s="163"/>
      <c r="F190" s="152" t="str">
        <f t="shared" si="34"/>
        <v/>
      </c>
      <c r="G190" s="152" t="str">
        <f t="shared" si="35"/>
        <v/>
      </c>
      <c r="H190" s="166"/>
      <c r="I190" s="165"/>
      <c r="J190" s="165"/>
      <c r="K190" s="152" t="str">
        <f t="shared" si="36"/>
        <v/>
      </c>
      <c r="L190" s="152" t="str">
        <f t="shared" si="33"/>
        <v/>
      </c>
      <c r="M190" s="152">
        <f t="shared" si="43"/>
        <v>0</v>
      </c>
      <c r="N190" s="152">
        <f t="shared" si="43"/>
        <v>0</v>
      </c>
      <c r="O190" s="152">
        <f t="shared" si="43"/>
        <v>0</v>
      </c>
      <c r="P190" s="152">
        <f t="shared" si="43"/>
        <v>0</v>
      </c>
      <c r="Q190" s="152">
        <f t="shared" si="43"/>
        <v>0</v>
      </c>
      <c r="R190" s="152">
        <f t="shared" si="43"/>
        <v>0</v>
      </c>
      <c r="S190" s="152">
        <f t="shared" si="43"/>
        <v>0</v>
      </c>
      <c r="T190" s="152">
        <f t="shared" si="43"/>
        <v>0</v>
      </c>
      <c r="U190" s="152">
        <f t="shared" si="43"/>
        <v>0</v>
      </c>
      <c r="V190" s="152">
        <f t="shared" si="43"/>
        <v>0</v>
      </c>
      <c r="W190" s="152">
        <f t="shared" si="43"/>
        <v>0</v>
      </c>
      <c r="X190" s="152">
        <f t="shared" si="43"/>
        <v>0</v>
      </c>
      <c r="Y190" s="152">
        <f t="shared" si="43"/>
        <v>0</v>
      </c>
      <c r="Z190" s="152">
        <f t="shared" si="43"/>
        <v>0</v>
      </c>
      <c r="AA190" s="152">
        <f t="shared" si="43"/>
        <v>0</v>
      </c>
      <c r="AB190" s="152">
        <f t="shared" ref="AB190:AQ205" si="45">+IF(AND(AB$4&gt;=EOMONTH($I190,0),AB$4&lt;=EOMONTH($J190,0)),$L190,0)</f>
        <v>0</v>
      </c>
      <c r="AC190" s="152">
        <f t="shared" si="45"/>
        <v>0</v>
      </c>
      <c r="AD190" s="152">
        <f t="shared" si="45"/>
        <v>0</v>
      </c>
      <c r="AE190" s="152">
        <f t="shared" si="45"/>
        <v>0</v>
      </c>
      <c r="AF190" s="152">
        <f t="shared" si="45"/>
        <v>0</v>
      </c>
      <c r="AG190" s="152">
        <f t="shared" si="45"/>
        <v>0</v>
      </c>
      <c r="AH190" s="152">
        <f t="shared" si="45"/>
        <v>0</v>
      </c>
      <c r="AI190" s="152">
        <f t="shared" si="45"/>
        <v>0</v>
      </c>
      <c r="AJ190" s="152">
        <f t="shared" si="45"/>
        <v>0</v>
      </c>
      <c r="AK190" s="152">
        <f t="shared" si="45"/>
        <v>0</v>
      </c>
      <c r="AL190" s="152">
        <f t="shared" si="45"/>
        <v>0</v>
      </c>
      <c r="AM190" s="152">
        <f t="shared" si="45"/>
        <v>0</v>
      </c>
      <c r="AN190" s="152">
        <f t="shared" si="45"/>
        <v>0</v>
      </c>
      <c r="AO190" s="152">
        <f t="shared" si="45"/>
        <v>0</v>
      </c>
      <c r="AP190" s="152">
        <f t="shared" si="45"/>
        <v>0</v>
      </c>
      <c r="AQ190" s="152">
        <f t="shared" si="45"/>
        <v>0</v>
      </c>
      <c r="AR190" s="152">
        <f t="shared" si="44"/>
        <v>0</v>
      </c>
      <c r="AS190" s="152">
        <f t="shared" si="44"/>
        <v>0</v>
      </c>
      <c r="AT190" s="152">
        <f t="shared" si="44"/>
        <v>0</v>
      </c>
      <c r="AU190" s="152">
        <f t="shared" si="44"/>
        <v>0</v>
      </c>
      <c r="AV190" s="152">
        <f t="shared" si="44"/>
        <v>0</v>
      </c>
    </row>
    <row r="191" spans="1:48" x14ac:dyDescent="0.2">
      <c r="A191" s="165"/>
      <c r="B191" s="151" t="str">
        <f>IFERROR(VLOOKUP($A191,Salaire!$C:$E,2,0),"")</f>
        <v/>
      </c>
      <c r="C191" s="151" t="str">
        <f>IFERROR(VLOOKUP($A191,Salaire!$C:$E,3,0),"")</f>
        <v/>
      </c>
      <c r="D191" s="163"/>
      <c r="E191" s="163"/>
      <c r="F191" s="152" t="str">
        <f t="shared" si="34"/>
        <v/>
      </c>
      <c r="G191" s="152" t="str">
        <f t="shared" si="35"/>
        <v/>
      </c>
      <c r="H191" s="166"/>
      <c r="I191" s="165"/>
      <c r="J191" s="165"/>
      <c r="K191" s="152" t="str">
        <f t="shared" si="36"/>
        <v/>
      </c>
      <c r="L191" s="152" t="str">
        <f t="shared" si="33"/>
        <v/>
      </c>
      <c r="M191" s="152">
        <f t="shared" ref="M191:AB206" si="46">+IF(AND(M$4&gt;=EOMONTH($I191,0),M$4&lt;=EOMONTH($J191,0)),$L191,0)</f>
        <v>0</v>
      </c>
      <c r="N191" s="152">
        <f t="shared" si="46"/>
        <v>0</v>
      </c>
      <c r="O191" s="152">
        <f t="shared" si="46"/>
        <v>0</v>
      </c>
      <c r="P191" s="152">
        <f t="shared" si="46"/>
        <v>0</v>
      </c>
      <c r="Q191" s="152">
        <f t="shared" si="46"/>
        <v>0</v>
      </c>
      <c r="R191" s="152">
        <f t="shared" si="46"/>
        <v>0</v>
      </c>
      <c r="S191" s="152">
        <f t="shared" si="46"/>
        <v>0</v>
      </c>
      <c r="T191" s="152">
        <f t="shared" si="46"/>
        <v>0</v>
      </c>
      <c r="U191" s="152">
        <f t="shared" si="46"/>
        <v>0</v>
      </c>
      <c r="V191" s="152">
        <f t="shared" si="46"/>
        <v>0</v>
      </c>
      <c r="W191" s="152">
        <f t="shared" si="46"/>
        <v>0</v>
      </c>
      <c r="X191" s="152">
        <f t="shared" si="46"/>
        <v>0</v>
      </c>
      <c r="Y191" s="152">
        <f t="shared" si="46"/>
        <v>0</v>
      </c>
      <c r="Z191" s="152">
        <f t="shared" si="46"/>
        <v>0</v>
      </c>
      <c r="AA191" s="152">
        <f t="shared" si="46"/>
        <v>0</v>
      </c>
      <c r="AB191" s="152">
        <f t="shared" si="46"/>
        <v>0</v>
      </c>
      <c r="AC191" s="152">
        <f t="shared" si="45"/>
        <v>0</v>
      </c>
      <c r="AD191" s="152">
        <f t="shared" si="45"/>
        <v>0</v>
      </c>
      <c r="AE191" s="152">
        <f t="shared" si="45"/>
        <v>0</v>
      </c>
      <c r="AF191" s="152">
        <f t="shared" si="45"/>
        <v>0</v>
      </c>
      <c r="AG191" s="152">
        <f t="shared" si="45"/>
        <v>0</v>
      </c>
      <c r="AH191" s="152">
        <f t="shared" si="45"/>
        <v>0</v>
      </c>
      <c r="AI191" s="152">
        <f t="shared" si="45"/>
        <v>0</v>
      </c>
      <c r="AJ191" s="152">
        <f t="shared" si="45"/>
        <v>0</v>
      </c>
      <c r="AK191" s="152">
        <f t="shared" si="45"/>
        <v>0</v>
      </c>
      <c r="AL191" s="152">
        <f t="shared" si="45"/>
        <v>0</v>
      </c>
      <c r="AM191" s="152">
        <f t="shared" si="45"/>
        <v>0</v>
      </c>
      <c r="AN191" s="152">
        <f t="shared" si="45"/>
        <v>0</v>
      </c>
      <c r="AO191" s="152">
        <f t="shared" si="45"/>
        <v>0</v>
      </c>
      <c r="AP191" s="152">
        <f t="shared" si="45"/>
        <v>0</v>
      </c>
      <c r="AQ191" s="152">
        <f t="shared" si="45"/>
        <v>0</v>
      </c>
      <c r="AR191" s="152">
        <f t="shared" si="44"/>
        <v>0</v>
      </c>
      <c r="AS191" s="152">
        <f t="shared" si="44"/>
        <v>0</v>
      </c>
      <c r="AT191" s="152">
        <f t="shared" si="44"/>
        <v>0</v>
      </c>
      <c r="AU191" s="152">
        <f t="shared" si="44"/>
        <v>0</v>
      </c>
      <c r="AV191" s="152">
        <f t="shared" si="44"/>
        <v>0</v>
      </c>
    </row>
    <row r="192" spans="1:48" x14ac:dyDescent="0.2">
      <c r="A192" s="165"/>
      <c r="B192" s="151" t="str">
        <f>IFERROR(VLOOKUP($A192,Salaire!$C:$E,2,0),"")</f>
        <v/>
      </c>
      <c r="C192" s="151" t="str">
        <f>IFERROR(VLOOKUP($A192,Salaire!$C:$E,3,0),"")</f>
        <v/>
      </c>
      <c r="D192" s="163"/>
      <c r="E192" s="163"/>
      <c r="F192" s="152" t="str">
        <f t="shared" si="34"/>
        <v/>
      </c>
      <c r="G192" s="152" t="str">
        <f t="shared" si="35"/>
        <v/>
      </c>
      <c r="H192" s="166"/>
      <c r="I192" s="165"/>
      <c r="J192" s="165"/>
      <c r="K192" s="152" t="str">
        <f t="shared" si="36"/>
        <v/>
      </c>
      <c r="L192" s="152" t="str">
        <f t="shared" si="33"/>
        <v/>
      </c>
      <c r="M192" s="152">
        <f t="shared" si="46"/>
        <v>0</v>
      </c>
      <c r="N192" s="152">
        <f t="shared" si="46"/>
        <v>0</v>
      </c>
      <c r="O192" s="152">
        <f t="shared" si="46"/>
        <v>0</v>
      </c>
      <c r="P192" s="152">
        <f t="shared" si="46"/>
        <v>0</v>
      </c>
      <c r="Q192" s="152">
        <f t="shared" si="46"/>
        <v>0</v>
      </c>
      <c r="R192" s="152">
        <f t="shared" si="46"/>
        <v>0</v>
      </c>
      <c r="S192" s="152">
        <f t="shared" si="46"/>
        <v>0</v>
      </c>
      <c r="T192" s="152">
        <f t="shared" si="46"/>
        <v>0</v>
      </c>
      <c r="U192" s="152">
        <f t="shared" si="46"/>
        <v>0</v>
      </c>
      <c r="V192" s="152">
        <f t="shared" si="46"/>
        <v>0</v>
      </c>
      <c r="W192" s="152">
        <f t="shared" si="46"/>
        <v>0</v>
      </c>
      <c r="X192" s="152">
        <f t="shared" si="46"/>
        <v>0</v>
      </c>
      <c r="Y192" s="152">
        <f t="shared" si="46"/>
        <v>0</v>
      </c>
      <c r="Z192" s="152">
        <f t="shared" si="46"/>
        <v>0</v>
      </c>
      <c r="AA192" s="152">
        <f t="shared" si="46"/>
        <v>0</v>
      </c>
      <c r="AB192" s="152">
        <f t="shared" si="46"/>
        <v>0</v>
      </c>
      <c r="AC192" s="152">
        <f t="shared" si="45"/>
        <v>0</v>
      </c>
      <c r="AD192" s="152">
        <f t="shared" si="45"/>
        <v>0</v>
      </c>
      <c r="AE192" s="152">
        <f t="shared" si="45"/>
        <v>0</v>
      </c>
      <c r="AF192" s="152">
        <f t="shared" si="45"/>
        <v>0</v>
      </c>
      <c r="AG192" s="152">
        <f t="shared" si="45"/>
        <v>0</v>
      </c>
      <c r="AH192" s="152">
        <f t="shared" si="45"/>
        <v>0</v>
      </c>
      <c r="AI192" s="152">
        <f t="shared" si="45"/>
        <v>0</v>
      </c>
      <c r="AJ192" s="152">
        <f t="shared" si="45"/>
        <v>0</v>
      </c>
      <c r="AK192" s="152">
        <f t="shared" si="45"/>
        <v>0</v>
      </c>
      <c r="AL192" s="152">
        <f t="shared" si="45"/>
        <v>0</v>
      </c>
      <c r="AM192" s="152">
        <f t="shared" si="45"/>
        <v>0</v>
      </c>
      <c r="AN192" s="152">
        <f t="shared" si="45"/>
        <v>0</v>
      </c>
      <c r="AO192" s="152">
        <f t="shared" si="45"/>
        <v>0</v>
      </c>
      <c r="AP192" s="152">
        <f t="shared" si="45"/>
        <v>0</v>
      </c>
      <c r="AQ192" s="152">
        <f t="shared" si="45"/>
        <v>0</v>
      </c>
      <c r="AR192" s="152">
        <f t="shared" si="44"/>
        <v>0</v>
      </c>
      <c r="AS192" s="152">
        <f t="shared" si="44"/>
        <v>0</v>
      </c>
      <c r="AT192" s="152">
        <f t="shared" si="44"/>
        <v>0</v>
      </c>
      <c r="AU192" s="152">
        <f t="shared" si="44"/>
        <v>0</v>
      </c>
      <c r="AV192" s="152">
        <f t="shared" si="44"/>
        <v>0</v>
      </c>
    </row>
    <row r="193" spans="1:48" x14ac:dyDescent="0.2">
      <c r="A193" s="165"/>
      <c r="B193" s="151" t="str">
        <f>IFERROR(VLOOKUP($A193,Salaire!$C:$E,2,0),"")</f>
        <v/>
      </c>
      <c r="C193" s="151" t="str">
        <f>IFERROR(VLOOKUP($A193,Salaire!$C:$E,3,0),"")</f>
        <v/>
      </c>
      <c r="D193" s="163"/>
      <c r="E193" s="163"/>
      <c r="F193" s="152" t="str">
        <f t="shared" si="34"/>
        <v/>
      </c>
      <c r="G193" s="152" t="str">
        <f t="shared" si="35"/>
        <v/>
      </c>
      <c r="H193" s="166"/>
      <c r="I193" s="165"/>
      <c r="J193" s="165"/>
      <c r="K193" s="152" t="str">
        <f t="shared" si="36"/>
        <v/>
      </c>
      <c r="L193" s="152" t="str">
        <f t="shared" si="33"/>
        <v/>
      </c>
      <c r="M193" s="152">
        <f t="shared" si="46"/>
        <v>0</v>
      </c>
      <c r="N193" s="152">
        <f t="shared" si="46"/>
        <v>0</v>
      </c>
      <c r="O193" s="152">
        <f t="shared" si="46"/>
        <v>0</v>
      </c>
      <c r="P193" s="152">
        <f t="shared" si="46"/>
        <v>0</v>
      </c>
      <c r="Q193" s="152">
        <f t="shared" si="46"/>
        <v>0</v>
      </c>
      <c r="R193" s="152">
        <f t="shared" si="46"/>
        <v>0</v>
      </c>
      <c r="S193" s="152">
        <f t="shared" si="46"/>
        <v>0</v>
      </c>
      <c r="T193" s="152">
        <f t="shared" si="46"/>
        <v>0</v>
      </c>
      <c r="U193" s="152">
        <f t="shared" si="46"/>
        <v>0</v>
      </c>
      <c r="V193" s="152">
        <f t="shared" si="46"/>
        <v>0</v>
      </c>
      <c r="W193" s="152">
        <f t="shared" si="46"/>
        <v>0</v>
      </c>
      <c r="X193" s="152">
        <f t="shared" si="46"/>
        <v>0</v>
      </c>
      <c r="Y193" s="152">
        <f t="shared" si="46"/>
        <v>0</v>
      </c>
      <c r="Z193" s="152">
        <f t="shared" si="46"/>
        <v>0</v>
      </c>
      <c r="AA193" s="152">
        <f t="shared" si="46"/>
        <v>0</v>
      </c>
      <c r="AB193" s="152">
        <f t="shared" si="46"/>
        <v>0</v>
      </c>
      <c r="AC193" s="152">
        <f t="shared" si="45"/>
        <v>0</v>
      </c>
      <c r="AD193" s="152">
        <f t="shared" si="45"/>
        <v>0</v>
      </c>
      <c r="AE193" s="152">
        <f t="shared" si="45"/>
        <v>0</v>
      </c>
      <c r="AF193" s="152">
        <f t="shared" si="45"/>
        <v>0</v>
      </c>
      <c r="AG193" s="152">
        <f t="shared" si="45"/>
        <v>0</v>
      </c>
      <c r="AH193" s="152">
        <f t="shared" si="45"/>
        <v>0</v>
      </c>
      <c r="AI193" s="152">
        <f t="shared" si="45"/>
        <v>0</v>
      </c>
      <c r="AJ193" s="152">
        <f t="shared" si="45"/>
        <v>0</v>
      </c>
      <c r="AK193" s="152">
        <f t="shared" si="45"/>
        <v>0</v>
      </c>
      <c r="AL193" s="152">
        <f t="shared" si="45"/>
        <v>0</v>
      </c>
      <c r="AM193" s="152">
        <f t="shared" si="45"/>
        <v>0</v>
      </c>
      <c r="AN193" s="152">
        <f t="shared" si="45"/>
        <v>0</v>
      </c>
      <c r="AO193" s="152">
        <f t="shared" si="45"/>
        <v>0</v>
      </c>
      <c r="AP193" s="152">
        <f t="shared" si="45"/>
        <v>0</v>
      </c>
      <c r="AQ193" s="152">
        <f t="shared" si="45"/>
        <v>0</v>
      </c>
      <c r="AR193" s="152">
        <f t="shared" si="44"/>
        <v>0</v>
      </c>
      <c r="AS193" s="152">
        <f t="shared" si="44"/>
        <v>0</v>
      </c>
      <c r="AT193" s="152">
        <f t="shared" si="44"/>
        <v>0</v>
      </c>
      <c r="AU193" s="152">
        <f t="shared" si="44"/>
        <v>0</v>
      </c>
      <c r="AV193" s="152">
        <f t="shared" si="44"/>
        <v>0</v>
      </c>
    </row>
    <row r="194" spans="1:48" x14ac:dyDescent="0.2">
      <c r="A194" s="165"/>
      <c r="B194" s="151" t="str">
        <f>IFERROR(VLOOKUP($A194,Salaire!$C:$E,2,0),"")</f>
        <v/>
      </c>
      <c r="C194" s="151" t="str">
        <f>IFERROR(VLOOKUP($A194,Salaire!$C:$E,3,0),"")</f>
        <v/>
      </c>
      <c r="D194" s="163"/>
      <c r="E194" s="163"/>
      <c r="F194" s="152" t="str">
        <f t="shared" si="34"/>
        <v/>
      </c>
      <c r="G194" s="152" t="str">
        <f t="shared" si="35"/>
        <v/>
      </c>
      <c r="H194" s="166"/>
      <c r="I194" s="165"/>
      <c r="J194" s="165"/>
      <c r="K194" s="152" t="str">
        <f t="shared" si="36"/>
        <v/>
      </c>
      <c r="L194" s="152" t="str">
        <f t="shared" si="33"/>
        <v/>
      </c>
      <c r="M194" s="152">
        <f t="shared" si="46"/>
        <v>0</v>
      </c>
      <c r="N194" s="152">
        <f t="shared" si="46"/>
        <v>0</v>
      </c>
      <c r="O194" s="152">
        <f t="shared" si="46"/>
        <v>0</v>
      </c>
      <c r="P194" s="152">
        <f t="shared" si="46"/>
        <v>0</v>
      </c>
      <c r="Q194" s="152">
        <f t="shared" si="46"/>
        <v>0</v>
      </c>
      <c r="R194" s="152">
        <f t="shared" si="46"/>
        <v>0</v>
      </c>
      <c r="S194" s="152">
        <f t="shared" si="46"/>
        <v>0</v>
      </c>
      <c r="T194" s="152">
        <f t="shared" si="46"/>
        <v>0</v>
      </c>
      <c r="U194" s="152">
        <f t="shared" si="46"/>
        <v>0</v>
      </c>
      <c r="V194" s="152">
        <f t="shared" si="46"/>
        <v>0</v>
      </c>
      <c r="W194" s="152">
        <f t="shared" si="46"/>
        <v>0</v>
      </c>
      <c r="X194" s="152">
        <f t="shared" si="46"/>
        <v>0</v>
      </c>
      <c r="Y194" s="152">
        <f t="shared" si="46"/>
        <v>0</v>
      </c>
      <c r="Z194" s="152">
        <f t="shared" si="46"/>
        <v>0</v>
      </c>
      <c r="AA194" s="152">
        <f t="shared" si="46"/>
        <v>0</v>
      </c>
      <c r="AB194" s="152">
        <f t="shared" si="46"/>
        <v>0</v>
      </c>
      <c r="AC194" s="152">
        <f t="shared" si="45"/>
        <v>0</v>
      </c>
      <c r="AD194" s="152">
        <f t="shared" si="45"/>
        <v>0</v>
      </c>
      <c r="AE194" s="152">
        <f t="shared" si="45"/>
        <v>0</v>
      </c>
      <c r="AF194" s="152">
        <f t="shared" si="45"/>
        <v>0</v>
      </c>
      <c r="AG194" s="152">
        <f t="shared" si="45"/>
        <v>0</v>
      </c>
      <c r="AH194" s="152">
        <f t="shared" si="45"/>
        <v>0</v>
      </c>
      <c r="AI194" s="152">
        <f t="shared" si="45"/>
        <v>0</v>
      </c>
      <c r="AJ194" s="152">
        <f t="shared" si="45"/>
        <v>0</v>
      </c>
      <c r="AK194" s="152">
        <f t="shared" si="45"/>
        <v>0</v>
      </c>
      <c r="AL194" s="152">
        <f t="shared" si="45"/>
        <v>0</v>
      </c>
      <c r="AM194" s="152">
        <f t="shared" si="45"/>
        <v>0</v>
      </c>
      <c r="AN194" s="152">
        <f t="shared" si="45"/>
        <v>0</v>
      </c>
      <c r="AO194" s="152">
        <f t="shared" si="45"/>
        <v>0</v>
      </c>
      <c r="AP194" s="152">
        <f t="shared" si="45"/>
        <v>0</v>
      </c>
      <c r="AQ194" s="152">
        <f t="shared" si="45"/>
        <v>0</v>
      </c>
      <c r="AR194" s="152">
        <f t="shared" si="44"/>
        <v>0</v>
      </c>
      <c r="AS194" s="152">
        <f t="shared" si="44"/>
        <v>0</v>
      </c>
      <c r="AT194" s="152">
        <f t="shared" si="44"/>
        <v>0</v>
      </c>
      <c r="AU194" s="152">
        <f t="shared" si="44"/>
        <v>0</v>
      </c>
      <c r="AV194" s="152">
        <f t="shared" si="44"/>
        <v>0</v>
      </c>
    </row>
    <row r="195" spans="1:48" x14ac:dyDescent="0.2">
      <c r="A195" s="165"/>
      <c r="B195" s="151" t="str">
        <f>IFERROR(VLOOKUP($A195,Salaire!$C:$E,2,0),"")</f>
        <v/>
      </c>
      <c r="C195" s="151" t="str">
        <f>IFERROR(VLOOKUP($A195,Salaire!$C:$E,3,0),"")</f>
        <v/>
      </c>
      <c r="D195" s="163"/>
      <c r="E195" s="163"/>
      <c r="F195" s="152" t="str">
        <f t="shared" si="34"/>
        <v/>
      </c>
      <c r="G195" s="152" t="str">
        <f t="shared" si="35"/>
        <v/>
      </c>
      <c r="H195" s="166"/>
      <c r="I195" s="165"/>
      <c r="J195" s="165"/>
      <c r="K195" s="152" t="str">
        <f t="shared" si="36"/>
        <v/>
      </c>
      <c r="L195" s="152" t="str">
        <f t="shared" si="33"/>
        <v/>
      </c>
      <c r="M195" s="152">
        <f t="shared" si="46"/>
        <v>0</v>
      </c>
      <c r="N195" s="152">
        <f t="shared" si="46"/>
        <v>0</v>
      </c>
      <c r="O195" s="152">
        <f t="shared" si="46"/>
        <v>0</v>
      </c>
      <c r="P195" s="152">
        <f t="shared" si="46"/>
        <v>0</v>
      </c>
      <c r="Q195" s="152">
        <f t="shared" si="46"/>
        <v>0</v>
      </c>
      <c r="R195" s="152">
        <f t="shared" si="46"/>
        <v>0</v>
      </c>
      <c r="S195" s="152">
        <f t="shared" si="46"/>
        <v>0</v>
      </c>
      <c r="T195" s="152">
        <f t="shared" si="46"/>
        <v>0</v>
      </c>
      <c r="U195" s="152">
        <f t="shared" si="46"/>
        <v>0</v>
      </c>
      <c r="V195" s="152">
        <f t="shared" si="46"/>
        <v>0</v>
      </c>
      <c r="W195" s="152">
        <f t="shared" si="46"/>
        <v>0</v>
      </c>
      <c r="X195" s="152">
        <f t="shared" si="46"/>
        <v>0</v>
      </c>
      <c r="Y195" s="152">
        <f t="shared" si="46"/>
        <v>0</v>
      </c>
      <c r="Z195" s="152">
        <f t="shared" si="46"/>
        <v>0</v>
      </c>
      <c r="AA195" s="152">
        <f t="shared" si="46"/>
        <v>0</v>
      </c>
      <c r="AB195" s="152">
        <f t="shared" si="46"/>
        <v>0</v>
      </c>
      <c r="AC195" s="152">
        <f t="shared" si="45"/>
        <v>0</v>
      </c>
      <c r="AD195" s="152">
        <f t="shared" si="45"/>
        <v>0</v>
      </c>
      <c r="AE195" s="152">
        <f t="shared" si="45"/>
        <v>0</v>
      </c>
      <c r="AF195" s="152">
        <f t="shared" si="45"/>
        <v>0</v>
      </c>
      <c r="AG195" s="152">
        <f t="shared" si="45"/>
        <v>0</v>
      </c>
      <c r="AH195" s="152">
        <f t="shared" si="45"/>
        <v>0</v>
      </c>
      <c r="AI195" s="152">
        <f t="shared" si="45"/>
        <v>0</v>
      </c>
      <c r="AJ195" s="152">
        <f t="shared" si="45"/>
        <v>0</v>
      </c>
      <c r="AK195" s="152">
        <f t="shared" si="45"/>
        <v>0</v>
      </c>
      <c r="AL195" s="152">
        <f t="shared" si="45"/>
        <v>0</v>
      </c>
      <c r="AM195" s="152">
        <f t="shared" si="45"/>
        <v>0</v>
      </c>
      <c r="AN195" s="152">
        <f t="shared" si="45"/>
        <v>0</v>
      </c>
      <c r="AO195" s="152">
        <f t="shared" si="45"/>
        <v>0</v>
      </c>
      <c r="AP195" s="152">
        <f t="shared" si="45"/>
        <v>0</v>
      </c>
      <c r="AQ195" s="152">
        <f t="shared" si="45"/>
        <v>0</v>
      </c>
      <c r="AR195" s="152">
        <f t="shared" si="44"/>
        <v>0</v>
      </c>
      <c r="AS195" s="152">
        <f t="shared" si="44"/>
        <v>0</v>
      </c>
      <c r="AT195" s="152">
        <f t="shared" si="44"/>
        <v>0</v>
      </c>
      <c r="AU195" s="152">
        <f t="shared" si="44"/>
        <v>0</v>
      </c>
      <c r="AV195" s="152">
        <f t="shared" si="44"/>
        <v>0</v>
      </c>
    </row>
    <row r="196" spans="1:48" x14ac:dyDescent="0.2">
      <c r="A196" s="165"/>
      <c r="B196" s="151" t="str">
        <f>IFERROR(VLOOKUP($A196,Salaire!$C:$E,2,0),"")</f>
        <v/>
      </c>
      <c r="C196" s="151" t="str">
        <f>IFERROR(VLOOKUP($A196,Salaire!$C:$E,3,0),"")</f>
        <v/>
      </c>
      <c r="D196" s="163"/>
      <c r="E196" s="163"/>
      <c r="F196" s="152" t="str">
        <f t="shared" si="34"/>
        <v/>
      </c>
      <c r="G196" s="152" t="str">
        <f t="shared" si="35"/>
        <v/>
      </c>
      <c r="H196" s="166"/>
      <c r="I196" s="165"/>
      <c r="J196" s="165"/>
      <c r="K196" s="152" t="str">
        <f t="shared" si="36"/>
        <v/>
      </c>
      <c r="L196" s="152" t="str">
        <f t="shared" si="33"/>
        <v/>
      </c>
      <c r="M196" s="152">
        <f t="shared" si="46"/>
        <v>0</v>
      </c>
      <c r="N196" s="152">
        <f t="shared" si="46"/>
        <v>0</v>
      </c>
      <c r="O196" s="152">
        <f t="shared" si="46"/>
        <v>0</v>
      </c>
      <c r="P196" s="152">
        <f t="shared" si="46"/>
        <v>0</v>
      </c>
      <c r="Q196" s="152">
        <f t="shared" si="46"/>
        <v>0</v>
      </c>
      <c r="R196" s="152">
        <f t="shared" si="46"/>
        <v>0</v>
      </c>
      <c r="S196" s="152">
        <f t="shared" si="46"/>
        <v>0</v>
      </c>
      <c r="T196" s="152">
        <f t="shared" si="46"/>
        <v>0</v>
      </c>
      <c r="U196" s="152">
        <f t="shared" si="46"/>
        <v>0</v>
      </c>
      <c r="V196" s="152">
        <f t="shared" si="46"/>
        <v>0</v>
      </c>
      <c r="W196" s="152">
        <f t="shared" si="46"/>
        <v>0</v>
      </c>
      <c r="X196" s="152">
        <f t="shared" si="46"/>
        <v>0</v>
      </c>
      <c r="Y196" s="152">
        <f t="shared" si="46"/>
        <v>0</v>
      </c>
      <c r="Z196" s="152">
        <f t="shared" si="46"/>
        <v>0</v>
      </c>
      <c r="AA196" s="152">
        <f t="shared" si="46"/>
        <v>0</v>
      </c>
      <c r="AB196" s="152">
        <f t="shared" si="46"/>
        <v>0</v>
      </c>
      <c r="AC196" s="152">
        <f t="shared" si="45"/>
        <v>0</v>
      </c>
      <c r="AD196" s="152">
        <f t="shared" si="45"/>
        <v>0</v>
      </c>
      <c r="AE196" s="152">
        <f t="shared" si="45"/>
        <v>0</v>
      </c>
      <c r="AF196" s="152">
        <f t="shared" si="45"/>
        <v>0</v>
      </c>
      <c r="AG196" s="152">
        <f t="shared" si="45"/>
        <v>0</v>
      </c>
      <c r="AH196" s="152">
        <f t="shared" si="45"/>
        <v>0</v>
      </c>
      <c r="AI196" s="152">
        <f t="shared" si="45"/>
        <v>0</v>
      </c>
      <c r="AJ196" s="152">
        <f t="shared" si="45"/>
        <v>0</v>
      </c>
      <c r="AK196" s="152">
        <f t="shared" si="45"/>
        <v>0</v>
      </c>
      <c r="AL196" s="152">
        <f t="shared" si="45"/>
        <v>0</v>
      </c>
      <c r="AM196" s="152">
        <f t="shared" si="45"/>
        <v>0</v>
      </c>
      <c r="AN196" s="152">
        <f t="shared" si="45"/>
        <v>0</v>
      </c>
      <c r="AO196" s="152">
        <f t="shared" si="45"/>
        <v>0</v>
      </c>
      <c r="AP196" s="152">
        <f t="shared" si="45"/>
        <v>0</v>
      </c>
      <c r="AQ196" s="152">
        <f t="shared" si="45"/>
        <v>0</v>
      </c>
      <c r="AR196" s="152">
        <f t="shared" si="44"/>
        <v>0</v>
      </c>
      <c r="AS196" s="152">
        <f t="shared" si="44"/>
        <v>0</v>
      </c>
      <c r="AT196" s="152">
        <f t="shared" si="44"/>
        <v>0</v>
      </c>
      <c r="AU196" s="152">
        <f t="shared" si="44"/>
        <v>0</v>
      </c>
      <c r="AV196" s="152">
        <f t="shared" si="44"/>
        <v>0</v>
      </c>
    </row>
    <row r="197" spans="1:48" x14ac:dyDescent="0.2">
      <c r="A197" s="165"/>
      <c r="B197" s="151" t="str">
        <f>IFERROR(VLOOKUP($A197,Salaire!$C:$E,2,0),"")</f>
        <v/>
      </c>
      <c r="C197" s="151" t="str">
        <f>IFERROR(VLOOKUP($A197,Salaire!$C:$E,3,0),"")</f>
        <v/>
      </c>
      <c r="D197" s="163"/>
      <c r="E197" s="163"/>
      <c r="F197" s="152" t="str">
        <f t="shared" si="34"/>
        <v/>
      </c>
      <c r="G197" s="152" t="str">
        <f t="shared" si="35"/>
        <v/>
      </c>
      <c r="H197" s="166"/>
      <c r="I197" s="165"/>
      <c r="J197" s="165"/>
      <c r="K197" s="152" t="str">
        <f t="shared" si="36"/>
        <v/>
      </c>
      <c r="L197" s="152" t="str">
        <f t="shared" ref="L197:L260" si="47">IFERROR(E197/K197,"")</f>
        <v/>
      </c>
      <c r="M197" s="152">
        <f t="shared" si="46"/>
        <v>0</v>
      </c>
      <c r="N197" s="152">
        <f t="shared" si="46"/>
        <v>0</v>
      </c>
      <c r="O197" s="152">
        <f t="shared" si="46"/>
        <v>0</v>
      </c>
      <c r="P197" s="152">
        <f t="shared" si="46"/>
        <v>0</v>
      </c>
      <c r="Q197" s="152">
        <f t="shared" si="46"/>
        <v>0</v>
      </c>
      <c r="R197" s="152">
        <f t="shared" si="46"/>
        <v>0</v>
      </c>
      <c r="S197" s="152">
        <f t="shared" si="46"/>
        <v>0</v>
      </c>
      <c r="T197" s="152">
        <f t="shared" si="46"/>
        <v>0</v>
      </c>
      <c r="U197" s="152">
        <f t="shared" si="46"/>
        <v>0</v>
      </c>
      <c r="V197" s="152">
        <f t="shared" si="46"/>
        <v>0</v>
      </c>
      <c r="W197" s="152">
        <f t="shared" si="46"/>
        <v>0</v>
      </c>
      <c r="X197" s="152">
        <f t="shared" si="46"/>
        <v>0</v>
      </c>
      <c r="Y197" s="152">
        <f t="shared" si="46"/>
        <v>0</v>
      </c>
      <c r="Z197" s="152">
        <f t="shared" si="46"/>
        <v>0</v>
      </c>
      <c r="AA197" s="152">
        <f t="shared" si="46"/>
        <v>0</v>
      </c>
      <c r="AB197" s="152">
        <f t="shared" si="46"/>
        <v>0</v>
      </c>
      <c r="AC197" s="152">
        <f t="shared" si="45"/>
        <v>0</v>
      </c>
      <c r="AD197" s="152">
        <f t="shared" si="45"/>
        <v>0</v>
      </c>
      <c r="AE197" s="152">
        <f t="shared" si="45"/>
        <v>0</v>
      </c>
      <c r="AF197" s="152">
        <f t="shared" si="45"/>
        <v>0</v>
      </c>
      <c r="AG197" s="152">
        <f t="shared" si="45"/>
        <v>0</v>
      </c>
      <c r="AH197" s="152">
        <f t="shared" si="45"/>
        <v>0</v>
      </c>
      <c r="AI197" s="152">
        <f t="shared" si="45"/>
        <v>0</v>
      </c>
      <c r="AJ197" s="152">
        <f t="shared" si="45"/>
        <v>0</v>
      </c>
      <c r="AK197" s="152">
        <f t="shared" si="45"/>
        <v>0</v>
      </c>
      <c r="AL197" s="152">
        <f t="shared" si="45"/>
        <v>0</v>
      </c>
      <c r="AM197" s="152">
        <f t="shared" si="45"/>
        <v>0</v>
      </c>
      <c r="AN197" s="152">
        <f t="shared" si="45"/>
        <v>0</v>
      </c>
      <c r="AO197" s="152">
        <f t="shared" si="45"/>
        <v>0</v>
      </c>
      <c r="AP197" s="152">
        <f t="shared" si="45"/>
        <v>0</v>
      </c>
      <c r="AQ197" s="152">
        <f t="shared" si="45"/>
        <v>0</v>
      </c>
      <c r="AR197" s="152">
        <f t="shared" si="44"/>
        <v>0</v>
      </c>
      <c r="AS197" s="152">
        <f t="shared" si="44"/>
        <v>0</v>
      </c>
      <c r="AT197" s="152">
        <f t="shared" si="44"/>
        <v>0</v>
      </c>
      <c r="AU197" s="152">
        <f t="shared" si="44"/>
        <v>0</v>
      </c>
      <c r="AV197" s="152">
        <f t="shared" si="44"/>
        <v>0</v>
      </c>
    </row>
    <row r="198" spans="1:48" x14ac:dyDescent="0.2">
      <c r="A198" s="165"/>
      <c r="B198" s="151" t="str">
        <f>IFERROR(VLOOKUP($A198,Salaire!$C:$E,2,0),"")</f>
        <v/>
      </c>
      <c r="C198" s="151" t="str">
        <f>IFERROR(VLOOKUP($A198,Salaire!$C:$E,3,0),"")</f>
        <v/>
      </c>
      <c r="D198" s="163"/>
      <c r="E198" s="163"/>
      <c r="F198" s="152" t="str">
        <f t="shared" ref="F198:F261" si="48">IF(E198&gt;0,E198-SUMIF($M$4:$AV$4,"&lt;"&amp;EOMONTH($D$2,0)+1,M198:AV198),"")</f>
        <v/>
      </c>
      <c r="G198" s="152" t="str">
        <f t="shared" ref="G198:G261" si="49">IF(E198&lt;&gt;"",SUM(M198:AQ198)-E198,"")</f>
        <v/>
      </c>
      <c r="H198" s="166"/>
      <c r="I198" s="165"/>
      <c r="J198" s="165"/>
      <c r="K198" s="152" t="str">
        <f t="shared" ref="K198:K261" si="50">IF(AND(I198&lt;&gt;"",J198&lt;&gt;""),DATEDIF(EOMONTH(I198,-1),EOMONTH(J198,0)+1,"ym"),"")</f>
        <v/>
      </c>
      <c r="L198" s="152" t="str">
        <f t="shared" si="47"/>
        <v/>
      </c>
      <c r="M198" s="152">
        <f t="shared" si="46"/>
        <v>0</v>
      </c>
      <c r="N198" s="152">
        <f t="shared" si="46"/>
        <v>0</v>
      </c>
      <c r="O198" s="152">
        <f t="shared" si="46"/>
        <v>0</v>
      </c>
      <c r="P198" s="152">
        <f t="shared" si="46"/>
        <v>0</v>
      </c>
      <c r="Q198" s="152">
        <f t="shared" si="46"/>
        <v>0</v>
      </c>
      <c r="R198" s="152">
        <f t="shared" si="46"/>
        <v>0</v>
      </c>
      <c r="S198" s="152">
        <f t="shared" si="46"/>
        <v>0</v>
      </c>
      <c r="T198" s="152">
        <f t="shared" si="46"/>
        <v>0</v>
      </c>
      <c r="U198" s="152">
        <f t="shared" si="46"/>
        <v>0</v>
      </c>
      <c r="V198" s="152">
        <f t="shared" si="46"/>
        <v>0</v>
      </c>
      <c r="W198" s="152">
        <f t="shared" si="46"/>
        <v>0</v>
      </c>
      <c r="X198" s="152">
        <f t="shared" si="46"/>
        <v>0</v>
      </c>
      <c r="Y198" s="152">
        <f t="shared" si="46"/>
        <v>0</v>
      </c>
      <c r="Z198" s="152">
        <f t="shared" si="46"/>
        <v>0</v>
      </c>
      <c r="AA198" s="152">
        <f t="shared" si="46"/>
        <v>0</v>
      </c>
      <c r="AB198" s="152">
        <f t="shared" si="46"/>
        <v>0</v>
      </c>
      <c r="AC198" s="152">
        <f t="shared" si="45"/>
        <v>0</v>
      </c>
      <c r="AD198" s="152">
        <f t="shared" si="45"/>
        <v>0</v>
      </c>
      <c r="AE198" s="152">
        <f t="shared" si="45"/>
        <v>0</v>
      </c>
      <c r="AF198" s="152">
        <f t="shared" si="45"/>
        <v>0</v>
      </c>
      <c r="AG198" s="152">
        <f t="shared" si="45"/>
        <v>0</v>
      </c>
      <c r="AH198" s="152">
        <f t="shared" si="45"/>
        <v>0</v>
      </c>
      <c r="AI198" s="152">
        <f t="shared" si="45"/>
        <v>0</v>
      </c>
      <c r="AJ198" s="152">
        <f t="shared" si="45"/>
        <v>0</v>
      </c>
      <c r="AK198" s="152">
        <f t="shared" si="45"/>
        <v>0</v>
      </c>
      <c r="AL198" s="152">
        <f t="shared" si="45"/>
        <v>0</v>
      </c>
      <c r="AM198" s="152">
        <f t="shared" si="45"/>
        <v>0</v>
      </c>
      <c r="AN198" s="152">
        <f t="shared" si="45"/>
        <v>0</v>
      </c>
      <c r="AO198" s="152">
        <f t="shared" si="45"/>
        <v>0</v>
      </c>
      <c r="AP198" s="152">
        <f t="shared" si="45"/>
        <v>0</v>
      </c>
      <c r="AQ198" s="152">
        <f t="shared" si="45"/>
        <v>0</v>
      </c>
      <c r="AR198" s="152">
        <f t="shared" si="44"/>
        <v>0</v>
      </c>
      <c r="AS198" s="152">
        <f t="shared" si="44"/>
        <v>0</v>
      </c>
      <c r="AT198" s="152">
        <f t="shared" si="44"/>
        <v>0</v>
      </c>
      <c r="AU198" s="152">
        <f t="shared" si="44"/>
        <v>0</v>
      </c>
      <c r="AV198" s="152">
        <f t="shared" si="44"/>
        <v>0</v>
      </c>
    </row>
    <row r="199" spans="1:48" x14ac:dyDescent="0.2">
      <c r="A199" s="165"/>
      <c r="B199" s="151" t="str">
        <f>IFERROR(VLOOKUP($A199,Salaire!$C:$E,2,0),"")</f>
        <v/>
      </c>
      <c r="C199" s="151" t="str">
        <f>IFERROR(VLOOKUP($A199,Salaire!$C:$E,3,0),"")</f>
        <v/>
      </c>
      <c r="D199" s="163"/>
      <c r="E199" s="163"/>
      <c r="F199" s="152" t="str">
        <f t="shared" si="48"/>
        <v/>
      </c>
      <c r="G199" s="152" t="str">
        <f t="shared" si="49"/>
        <v/>
      </c>
      <c r="H199" s="166"/>
      <c r="I199" s="165"/>
      <c r="J199" s="165"/>
      <c r="K199" s="152" t="str">
        <f t="shared" si="50"/>
        <v/>
      </c>
      <c r="L199" s="152" t="str">
        <f t="shared" si="47"/>
        <v/>
      </c>
      <c r="M199" s="152">
        <f t="shared" si="46"/>
        <v>0</v>
      </c>
      <c r="N199" s="152">
        <f t="shared" si="46"/>
        <v>0</v>
      </c>
      <c r="O199" s="152">
        <f t="shared" si="46"/>
        <v>0</v>
      </c>
      <c r="P199" s="152">
        <f t="shared" si="46"/>
        <v>0</v>
      </c>
      <c r="Q199" s="152">
        <f t="shared" si="46"/>
        <v>0</v>
      </c>
      <c r="R199" s="152">
        <f t="shared" si="46"/>
        <v>0</v>
      </c>
      <c r="S199" s="152">
        <f t="shared" si="46"/>
        <v>0</v>
      </c>
      <c r="T199" s="152">
        <f t="shared" si="46"/>
        <v>0</v>
      </c>
      <c r="U199" s="152">
        <f t="shared" si="46"/>
        <v>0</v>
      </c>
      <c r="V199" s="152">
        <f t="shared" si="46"/>
        <v>0</v>
      </c>
      <c r="W199" s="152">
        <f t="shared" si="46"/>
        <v>0</v>
      </c>
      <c r="X199" s="152">
        <f t="shared" si="46"/>
        <v>0</v>
      </c>
      <c r="Y199" s="152">
        <f t="shared" si="46"/>
        <v>0</v>
      </c>
      <c r="Z199" s="152">
        <f t="shared" si="46"/>
        <v>0</v>
      </c>
      <c r="AA199" s="152">
        <f t="shared" si="46"/>
        <v>0</v>
      </c>
      <c r="AB199" s="152">
        <f t="shared" si="46"/>
        <v>0</v>
      </c>
      <c r="AC199" s="152">
        <f t="shared" si="45"/>
        <v>0</v>
      </c>
      <c r="AD199" s="152">
        <f t="shared" si="45"/>
        <v>0</v>
      </c>
      <c r="AE199" s="152">
        <f t="shared" si="45"/>
        <v>0</v>
      </c>
      <c r="AF199" s="152">
        <f t="shared" si="45"/>
        <v>0</v>
      </c>
      <c r="AG199" s="152">
        <f t="shared" si="45"/>
        <v>0</v>
      </c>
      <c r="AH199" s="152">
        <f t="shared" si="45"/>
        <v>0</v>
      </c>
      <c r="AI199" s="152">
        <f t="shared" si="45"/>
        <v>0</v>
      </c>
      <c r="AJ199" s="152">
        <f t="shared" si="45"/>
        <v>0</v>
      </c>
      <c r="AK199" s="152">
        <f t="shared" si="45"/>
        <v>0</v>
      </c>
      <c r="AL199" s="152">
        <f t="shared" si="45"/>
        <v>0</v>
      </c>
      <c r="AM199" s="152">
        <f t="shared" si="45"/>
        <v>0</v>
      </c>
      <c r="AN199" s="152">
        <f t="shared" si="45"/>
        <v>0</v>
      </c>
      <c r="AO199" s="152">
        <f t="shared" si="45"/>
        <v>0</v>
      </c>
      <c r="AP199" s="152">
        <f t="shared" si="45"/>
        <v>0</v>
      </c>
      <c r="AQ199" s="152">
        <f t="shared" si="45"/>
        <v>0</v>
      </c>
      <c r="AR199" s="152">
        <f t="shared" si="44"/>
        <v>0</v>
      </c>
      <c r="AS199" s="152">
        <f t="shared" si="44"/>
        <v>0</v>
      </c>
      <c r="AT199" s="152">
        <f t="shared" si="44"/>
        <v>0</v>
      </c>
      <c r="AU199" s="152">
        <f t="shared" si="44"/>
        <v>0</v>
      </c>
      <c r="AV199" s="152">
        <f t="shared" si="44"/>
        <v>0</v>
      </c>
    </row>
    <row r="200" spans="1:48" x14ac:dyDescent="0.2">
      <c r="A200" s="165"/>
      <c r="B200" s="151" t="str">
        <f>IFERROR(VLOOKUP($A200,Salaire!$C:$E,2,0),"")</f>
        <v/>
      </c>
      <c r="C200" s="151" t="str">
        <f>IFERROR(VLOOKUP($A200,Salaire!$C:$E,3,0),"")</f>
        <v/>
      </c>
      <c r="D200" s="163"/>
      <c r="E200" s="163"/>
      <c r="F200" s="152" t="str">
        <f t="shared" si="48"/>
        <v/>
      </c>
      <c r="G200" s="152" t="str">
        <f t="shared" si="49"/>
        <v/>
      </c>
      <c r="H200" s="166"/>
      <c r="I200" s="165"/>
      <c r="J200" s="165"/>
      <c r="K200" s="152" t="str">
        <f t="shared" si="50"/>
        <v/>
      </c>
      <c r="L200" s="152" t="str">
        <f t="shared" si="47"/>
        <v/>
      </c>
      <c r="M200" s="152">
        <f t="shared" si="46"/>
        <v>0</v>
      </c>
      <c r="N200" s="152">
        <f t="shared" si="46"/>
        <v>0</v>
      </c>
      <c r="O200" s="152">
        <f t="shared" si="46"/>
        <v>0</v>
      </c>
      <c r="P200" s="152">
        <f t="shared" si="46"/>
        <v>0</v>
      </c>
      <c r="Q200" s="152">
        <f t="shared" si="46"/>
        <v>0</v>
      </c>
      <c r="R200" s="152">
        <f t="shared" si="46"/>
        <v>0</v>
      </c>
      <c r="S200" s="152">
        <f t="shared" si="46"/>
        <v>0</v>
      </c>
      <c r="T200" s="152">
        <f t="shared" si="46"/>
        <v>0</v>
      </c>
      <c r="U200" s="152">
        <f t="shared" si="46"/>
        <v>0</v>
      </c>
      <c r="V200" s="152">
        <f t="shared" si="46"/>
        <v>0</v>
      </c>
      <c r="W200" s="152">
        <f t="shared" si="46"/>
        <v>0</v>
      </c>
      <c r="X200" s="152">
        <f t="shared" si="46"/>
        <v>0</v>
      </c>
      <c r="Y200" s="152">
        <f t="shared" si="46"/>
        <v>0</v>
      </c>
      <c r="Z200" s="152">
        <f t="shared" si="46"/>
        <v>0</v>
      </c>
      <c r="AA200" s="152">
        <f t="shared" si="46"/>
        <v>0</v>
      </c>
      <c r="AB200" s="152">
        <f t="shared" si="46"/>
        <v>0</v>
      </c>
      <c r="AC200" s="152">
        <f t="shared" si="45"/>
        <v>0</v>
      </c>
      <c r="AD200" s="152">
        <f t="shared" si="45"/>
        <v>0</v>
      </c>
      <c r="AE200" s="152">
        <f t="shared" si="45"/>
        <v>0</v>
      </c>
      <c r="AF200" s="152">
        <f t="shared" si="45"/>
        <v>0</v>
      </c>
      <c r="AG200" s="152">
        <f t="shared" si="45"/>
        <v>0</v>
      </c>
      <c r="AH200" s="152">
        <f t="shared" si="45"/>
        <v>0</v>
      </c>
      <c r="AI200" s="152">
        <f t="shared" si="45"/>
        <v>0</v>
      </c>
      <c r="AJ200" s="152">
        <f t="shared" si="45"/>
        <v>0</v>
      </c>
      <c r="AK200" s="152">
        <f t="shared" si="45"/>
        <v>0</v>
      </c>
      <c r="AL200" s="152">
        <f t="shared" si="45"/>
        <v>0</v>
      </c>
      <c r="AM200" s="152">
        <f t="shared" si="45"/>
        <v>0</v>
      </c>
      <c r="AN200" s="152">
        <f t="shared" si="45"/>
        <v>0</v>
      </c>
      <c r="AO200" s="152">
        <f t="shared" si="45"/>
        <v>0</v>
      </c>
      <c r="AP200" s="152">
        <f t="shared" si="45"/>
        <v>0</v>
      </c>
      <c r="AQ200" s="152">
        <f t="shared" si="45"/>
        <v>0</v>
      </c>
      <c r="AR200" s="152">
        <f t="shared" si="44"/>
        <v>0</v>
      </c>
      <c r="AS200" s="152">
        <f t="shared" si="44"/>
        <v>0</v>
      </c>
      <c r="AT200" s="152">
        <f t="shared" si="44"/>
        <v>0</v>
      </c>
      <c r="AU200" s="152">
        <f t="shared" si="44"/>
        <v>0</v>
      </c>
      <c r="AV200" s="152">
        <f t="shared" si="44"/>
        <v>0</v>
      </c>
    </row>
    <row r="201" spans="1:48" x14ac:dyDescent="0.2">
      <c r="A201" s="165"/>
      <c r="B201" s="151" t="str">
        <f>IFERROR(VLOOKUP($A201,Salaire!$C:$E,2,0),"")</f>
        <v/>
      </c>
      <c r="C201" s="151" t="str">
        <f>IFERROR(VLOOKUP($A201,Salaire!$C:$E,3,0),"")</f>
        <v/>
      </c>
      <c r="D201" s="163"/>
      <c r="E201" s="163"/>
      <c r="F201" s="152" t="str">
        <f t="shared" si="48"/>
        <v/>
      </c>
      <c r="G201" s="152" t="str">
        <f t="shared" si="49"/>
        <v/>
      </c>
      <c r="H201" s="166"/>
      <c r="I201" s="165"/>
      <c r="J201" s="165"/>
      <c r="K201" s="152" t="str">
        <f t="shared" si="50"/>
        <v/>
      </c>
      <c r="L201" s="152" t="str">
        <f t="shared" si="47"/>
        <v/>
      </c>
      <c r="M201" s="152">
        <f t="shared" si="46"/>
        <v>0</v>
      </c>
      <c r="N201" s="152">
        <f t="shared" si="46"/>
        <v>0</v>
      </c>
      <c r="O201" s="152">
        <f t="shared" si="46"/>
        <v>0</v>
      </c>
      <c r="P201" s="152">
        <f t="shared" si="46"/>
        <v>0</v>
      </c>
      <c r="Q201" s="152">
        <f t="shared" si="46"/>
        <v>0</v>
      </c>
      <c r="R201" s="152">
        <f t="shared" si="46"/>
        <v>0</v>
      </c>
      <c r="S201" s="152">
        <f t="shared" si="46"/>
        <v>0</v>
      </c>
      <c r="T201" s="152">
        <f t="shared" si="46"/>
        <v>0</v>
      </c>
      <c r="U201" s="152">
        <f t="shared" si="46"/>
        <v>0</v>
      </c>
      <c r="V201" s="152">
        <f t="shared" si="46"/>
        <v>0</v>
      </c>
      <c r="W201" s="152">
        <f t="shared" si="46"/>
        <v>0</v>
      </c>
      <c r="X201" s="152">
        <f t="shared" si="46"/>
        <v>0</v>
      </c>
      <c r="Y201" s="152">
        <f t="shared" si="46"/>
        <v>0</v>
      </c>
      <c r="Z201" s="152">
        <f t="shared" si="46"/>
        <v>0</v>
      </c>
      <c r="AA201" s="152">
        <f t="shared" si="46"/>
        <v>0</v>
      </c>
      <c r="AB201" s="152">
        <f t="shared" si="46"/>
        <v>0</v>
      </c>
      <c r="AC201" s="152">
        <f t="shared" si="45"/>
        <v>0</v>
      </c>
      <c r="AD201" s="152">
        <f t="shared" si="45"/>
        <v>0</v>
      </c>
      <c r="AE201" s="152">
        <f t="shared" si="45"/>
        <v>0</v>
      </c>
      <c r="AF201" s="152">
        <f t="shared" si="45"/>
        <v>0</v>
      </c>
      <c r="AG201" s="152">
        <f t="shared" si="45"/>
        <v>0</v>
      </c>
      <c r="AH201" s="152">
        <f t="shared" si="45"/>
        <v>0</v>
      </c>
      <c r="AI201" s="152">
        <f t="shared" si="45"/>
        <v>0</v>
      </c>
      <c r="AJ201" s="152">
        <f t="shared" si="45"/>
        <v>0</v>
      </c>
      <c r="AK201" s="152">
        <f t="shared" si="45"/>
        <v>0</v>
      </c>
      <c r="AL201" s="152">
        <f t="shared" si="45"/>
        <v>0</v>
      </c>
      <c r="AM201" s="152">
        <f t="shared" si="45"/>
        <v>0</v>
      </c>
      <c r="AN201" s="152">
        <f t="shared" si="45"/>
        <v>0</v>
      </c>
      <c r="AO201" s="152">
        <f t="shared" si="45"/>
        <v>0</v>
      </c>
      <c r="AP201" s="152">
        <f t="shared" si="45"/>
        <v>0</v>
      </c>
      <c r="AQ201" s="152">
        <f t="shared" si="45"/>
        <v>0</v>
      </c>
      <c r="AR201" s="152">
        <f t="shared" si="44"/>
        <v>0</v>
      </c>
      <c r="AS201" s="152">
        <f t="shared" si="44"/>
        <v>0</v>
      </c>
      <c r="AT201" s="152">
        <f t="shared" si="44"/>
        <v>0</v>
      </c>
      <c r="AU201" s="152">
        <f t="shared" si="44"/>
        <v>0</v>
      </c>
      <c r="AV201" s="152">
        <f t="shared" si="44"/>
        <v>0</v>
      </c>
    </row>
    <row r="202" spans="1:48" x14ac:dyDescent="0.2">
      <c r="A202" s="165"/>
      <c r="B202" s="151" t="str">
        <f>IFERROR(VLOOKUP($A202,Salaire!$C:$E,2,0),"")</f>
        <v/>
      </c>
      <c r="C202" s="151" t="str">
        <f>IFERROR(VLOOKUP($A202,Salaire!$C:$E,3,0),"")</f>
        <v/>
      </c>
      <c r="D202" s="163"/>
      <c r="E202" s="163"/>
      <c r="F202" s="152" t="str">
        <f t="shared" si="48"/>
        <v/>
      </c>
      <c r="G202" s="152" t="str">
        <f t="shared" si="49"/>
        <v/>
      </c>
      <c r="H202" s="166"/>
      <c r="I202" s="165"/>
      <c r="J202" s="165"/>
      <c r="K202" s="152" t="str">
        <f t="shared" si="50"/>
        <v/>
      </c>
      <c r="L202" s="152" t="str">
        <f t="shared" si="47"/>
        <v/>
      </c>
      <c r="M202" s="152">
        <f t="shared" si="46"/>
        <v>0</v>
      </c>
      <c r="N202" s="152">
        <f t="shared" si="46"/>
        <v>0</v>
      </c>
      <c r="O202" s="152">
        <f t="shared" si="46"/>
        <v>0</v>
      </c>
      <c r="P202" s="152">
        <f t="shared" si="46"/>
        <v>0</v>
      </c>
      <c r="Q202" s="152">
        <f t="shared" si="46"/>
        <v>0</v>
      </c>
      <c r="R202" s="152">
        <f t="shared" si="46"/>
        <v>0</v>
      </c>
      <c r="S202" s="152">
        <f t="shared" si="46"/>
        <v>0</v>
      </c>
      <c r="T202" s="152">
        <f t="shared" si="46"/>
        <v>0</v>
      </c>
      <c r="U202" s="152">
        <f t="shared" si="46"/>
        <v>0</v>
      </c>
      <c r="V202" s="152">
        <f t="shared" si="46"/>
        <v>0</v>
      </c>
      <c r="W202" s="152">
        <f t="shared" si="46"/>
        <v>0</v>
      </c>
      <c r="X202" s="152">
        <f t="shared" si="46"/>
        <v>0</v>
      </c>
      <c r="Y202" s="152">
        <f t="shared" si="46"/>
        <v>0</v>
      </c>
      <c r="Z202" s="152">
        <f t="shared" si="46"/>
        <v>0</v>
      </c>
      <c r="AA202" s="152">
        <f t="shared" si="46"/>
        <v>0</v>
      </c>
      <c r="AB202" s="152">
        <f t="shared" si="46"/>
        <v>0</v>
      </c>
      <c r="AC202" s="152">
        <f t="shared" si="45"/>
        <v>0</v>
      </c>
      <c r="AD202" s="152">
        <f t="shared" si="45"/>
        <v>0</v>
      </c>
      <c r="AE202" s="152">
        <f t="shared" si="45"/>
        <v>0</v>
      </c>
      <c r="AF202" s="152">
        <f t="shared" si="45"/>
        <v>0</v>
      </c>
      <c r="AG202" s="152">
        <f t="shared" si="45"/>
        <v>0</v>
      </c>
      <c r="AH202" s="152">
        <f t="shared" si="45"/>
        <v>0</v>
      </c>
      <c r="AI202" s="152">
        <f t="shared" si="45"/>
        <v>0</v>
      </c>
      <c r="AJ202" s="152">
        <f t="shared" si="45"/>
        <v>0</v>
      </c>
      <c r="AK202" s="152">
        <f t="shared" si="45"/>
        <v>0</v>
      </c>
      <c r="AL202" s="152">
        <f t="shared" si="45"/>
        <v>0</v>
      </c>
      <c r="AM202" s="152">
        <f t="shared" si="45"/>
        <v>0</v>
      </c>
      <c r="AN202" s="152">
        <f t="shared" si="45"/>
        <v>0</v>
      </c>
      <c r="AO202" s="152">
        <f t="shared" si="45"/>
        <v>0</v>
      </c>
      <c r="AP202" s="152">
        <f t="shared" si="45"/>
        <v>0</v>
      </c>
      <c r="AQ202" s="152">
        <f t="shared" si="45"/>
        <v>0</v>
      </c>
      <c r="AR202" s="152">
        <f t="shared" si="44"/>
        <v>0</v>
      </c>
      <c r="AS202" s="152">
        <f t="shared" si="44"/>
        <v>0</v>
      </c>
      <c r="AT202" s="152">
        <f t="shared" si="44"/>
        <v>0</v>
      </c>
      <c r="AU202" s="152">
        <f t="shared" si="44"/>
        <v>0</v>
      </c>
      <c r="AV202" s="152">
        <f t="shared" si="44"/>
        <v>0</v>
      </c>
    </row>
    <row r="203" spans="1:48" x14ac:dyDescent="0.2">
      <c r="A203" s="165"/>
      <c r="B203" s="151" t="str">
        <f>IFERROR(VLOOKUP($A203,Salaire!$C:$E,2,0),"")</f>
        <v/>
      </c>
      <c r="C203" s="151" t="str">
        <f>IFERROR(VLOOKUP($A203,Salaire!$C:$E,3,0),"")</f>
        <v/>
      </c>
      <c r="D203" s="163"/>
      <c r="E203" s="163"/>
      <c r="F203" s="152" t="str">
        <f t="shared" si="48"/>
        <v/>
      </c>
      <c r="G203" s="152" t="str">
        <f t="shared" si="49"/>
        <v/>
      </c>
      <c r="H203" s="166"/>
      <c r="I203" s="165"/>
      <c r="J203" s="165"/>
      <c r="K203" s="152" t="str">
        <f t="shared" si="50"/>
        <v/>
      </c>
      <c r="L203" s="152" t="str">
        <f t="shared" si="47"/>
        <v/>
      </c>
      <c r="M203" s="152">
        <f t="shared" si="46"/>
        <v>0</v>
      </c>
      <c r="N203" s="152">
        <f t="shared" si="46"/>
        <v>0</v>
      </c>
      <c r="O203" s="152">
        <f t="shared" si="46"/>
        <v>0</v>
      </c>
      <c r="P203" s="152">
        <f t="shared" si="46"/>
        <v>0</v>
      </c>
      <c r="Q203" s="152">
        <f t="shared" si="46"/>
        <v>0</v>
      </c>
      <c r="R203" s="152">
        <f t="shared" si="46"/>
        <v>0</v>
      </c>
      <c r="S203" s="152">
        <f t="shared" si="46"/>
        <v>0</v>
      </c>
      <c r="T203" s="152">
        <f t="shared" si="46"/>
        <v>0</v>
      </c>
      <c r="U203" s="152">
        <f t="shared" si="46"/>
        <v>0</v>
      </c>
      <c r="V203" s="152">
        <f t="shared" si="46"/>
        <v>0</v>
      </c>
      <c r="W203" s="152">
        <f t="shared" si="46"/>
        <v>0</v>
      </c>
      <c r="X203" s="152">
        <f t="shared" si="46"/>
        <v>0</v>
      </c>
      <c r="Y203" s="152">
        <f t="shared" si="46"/>
        <v>0</v>
      </c>
      <c r="Z203" s="152">
        <f t="shared" si="46"/>
        <v>0</v>
      </c>
      <c r="AA203" s="152">
        <f t="shared" si="46"/>
        <v>0</v>
      </c>
      <c r="AB203" s="152">
        <f t="shared" si="46"/>
        <v>0</v>
      </c>
      <c r="AC203" s="152">
        <f t="shared" si="45"/>
        <v>0</v>
      </c>
      <c r="AD203" s="152">
        <f t="shared" si="45"/>
        <v>0</v>
      </c>
      <c r="AE203" s="152">
        <f t="shared" si="45"/>
        <v>0</v>
      </c>
      <c r="AF203" s="152">
        <f t="shared" si="45"/>
        <v>0</v>
      </c>
      <c r="AG203" s="152">
        <f t="shared" si="45"/>
        <v>0</v>
      </c>
      <c r="AH203" s="152">
        <f t="shared" si="45"/>
        <v>0</v>
      </c>
      <c r="AI203" s="152">
        <f t="shared" si="45"/>
        <v>0</v>
      </c>
      <c r="AJ203" s="152">
        <f t="shared" si="45"/>
        <v>0</v>
      </c>
      <c r="AK203" s="152">
        <f t="shared" si="45"/>
        <v>0</v>
      </c>
      <c r="AL203" s="152">
        <f t="shared" si="45"/>
        <v>0</v>
      </c>
      <c r="AM203" s="152">
        <f t="shared" si="45"/>
        <v>0</v>
      </c>
      <c r="AN203" s="152">
        <f t="shared" si="45"/>
        <v>0</v>
      </c>
      <c r="AO203" s="152">
        <f t="shared" si="45"/>
        <v>0</v>
      </c>
      <c r="AP203" s="152">
        <f t="shared" si="45"/>
        <v>0</v>
      </c>
      <c r="AQ203" s="152">
        <f t="shared" si="45"/>
        <v>0</v>
      </c>
      <c r="AR203" s="152">
        <f t="shared" si="44"/>
        <v>0</v>
      </c>
      <c r="AS203" s="152">
        <f t="shared" si="44"/>
        <v>0</v>
      </c>
      <c r="AT203" s="152">
        <f t="shared" si="44"/>
        <v>0</v>
      </c>
      <c r="AU203" s="152">
        <f t="shared" si="44"/>
        <v>0</v>
      </c>
      <c r="AV203" s="152">
        <f t="shared" si="44"/>
        <v>0</v>
      </c>
    </row>
    <row r="204" spans="1:48" x14ac:dyDescent="0.2">
      <c r="A204" s="165"/>
      <c r="B204" s="151" t="str">
        <f>IFERROR(VLOOKUP($A204,Salaire!$C:$E,2,0),"")</f>
        <v/>
      </c>
      <c r="C204" s="151" t="str">
        <f>IFERROR(VLOOKUP($A204,Salaire!$C:$E,3,0),"")</f>
        <v/>
      </c>
      <c r="D204" s="163"/>
      <c r="E204" s="163"/>
      <c r="F204" s="152" t="str">
        <f t="shared" si="48"/>
        <v/>
      </c>
      <c r="G204" s="152" t="str">
        <f t="shared" si="49"/>
        <v/>
      </c>
      <c r="H204" s="166"/>
      <c r="I204" s="165"/>
      <c r="J204" s="165"/>
      <c r="K204" s="152" t="str">
        <f t="shared" si="50"/>
        <v/>
      </c>
      <c r="L204" s="152" t="str">
        <f t="shared" si="47"/>
        <v/>
      </c>
      <c r="M204" s="152">
        <f t="shared" si="46"/>
        <v>0</v>
      </c>
      <c r="N204" s="152">
        <f t="shared" si="46"/>
        <v>0</v>
      </c>
      <c r="O204" s="152">
        <f t="shared" si="46"/>
        <v>0</v>
      </c>
      <c r="P204" s="152">
        <f t="shared" si="46"/>
        <v>0</v>
      </c>
      <c r="Q204" s="152">
        <f t="shared" si="46"/>
        <v>0</v>
      </c>
      <c r="R204" s="152">
        <f t="shared" si="46"/>
        <v>0</v>
      </c>
      <c r="S204" s="152">
        <f t="shared" si="46"/>
        <v>0</v>
      </c>
      <c r="T204" s="152">
        <f t="shared" si="46"/>
        <v>0</v>
      </c>
      <c r="U204" s="152">
        <f t="shared" si="46"/>
        <v>0</v>
      </c>
      <c r="V204" s="152">
        <f t="shared" si="46"/>
        <v>0</v>
      </c>
      <c r="W204" s="152">
        <f t="shared" si="46"/>
        <v>0</v>
      </c>
      <c r="X204" s="152">
        <f t="shared" si="46"/>
        <v>0</v>
      </c>
      <c r="Y204" s="152">
        <f t="shared" si="46"/>
        <v>0</v>
      </c>
      <c r="Z204" s="152">
        <f t="shared" si="46"/>
        <v>0</v>
      </c>
      <c r="AA204" s="152">
        <f t="shared" si="46"/>
        <v>0</v>
      </c>
      <c r="AB204" s="152">
        <f t="shared" si="46"/>
        <v>0</v>
      </c>
      <c r="AC204" s="152">
        <f t="shared" si="45"/>
        <v>0</v>
      </c>
      <c r="AD204" s="152">
        <f t="shared" si="45"/>
        <v>0</v>
      </c>
      <c r="AE204" s="152">
        <f t="shared" si="45"/>
        <v>0</v>
      </c>
      <c r="AF204" s="152">
        <f t="shared" si="45"/>
        <v>0</v>
      </c>
      <c r="AG204" s="152">
        <f t="shared" si="45"/>
        <v>0</v>
      </c>
      <c r="AH204" s="152">
        <f t="shared" si="45"/>
        <v>0</v>
      </c>
      <c r="AI204" s="152">
        <f t="shared" si="45"/>
        <v>0</v>
      </c>
      <c r="AJ204" s="152">
        <f t="shared" si="45"/>
        <v>0</v>
      </c>
      <c r="AK204" s="152">
        <f t="shared" si="45"/>
        <v>0</v>
      </c>
      <c r="AL204" s="152">
        <f t="shared" si="45"/>
        <v>0</v>
      </c>
      <c r="AM204" s="152">
        <f t="shared" si="45"/>
        <v>0</v>
      </c>
      <c r="AN204" s="152">
        <f t="shared" si="45"/>
        <v>0</v>
      </c>
      <c r="AO204" s="152">
        <f t="shared" si="45"/>
        <v>0</v>
      </c>
      <c r="AP204" s="152">
        <f t="shared" si="45"/>
        <v>0</v>
      </c>
      <c r="AQ204" s="152">
        <f t="shared" si="45"/>
        <v>0</v>
      </c>
      <c r="AR204" s="152">
        <f t="shared" si="44"/>
        <v>0</v>
      </c>
      <c r="AS204" s="152">
        <f t="shared" si="44"/>
        <v>0</v>
      </c>
      <c r="AT204" s="152">
        <f t="shared" si="44"/>
        <v>0</v>
      </c>
      <c r="AU204" s="152">
        <f t="shared" si="44"/>
        <v>0</v>
      </c>
      <c r="AV204" s="152">
        <f t="shared" si="44"/>
        <v>0</v>
      </c>
    </row>
    <row r="205" spans="1:48" x14ac:dyDescent="0.2">
      <c r="A205" s="165"/>
      <c r="B205" s="151" t="str">
        <f>IFERROR(VLOOKUP($A205,Salaire!$C:$E,2,0),"")</f>
        <v/>
      </c>
      <c r="C205" s="151" t="str">
        <f>IFERROR(VLOOKUP($A205,Salaire!$C:$E,3,0),"")</f>
        <v/>
      </c>
      <c r="D205" s="163"/>
      <c r="E205" s="163"/>
      <c r="F205" s="152" t="str">
        <f t="shared" si="48"/>
        <v/>
      </c>
      <c r="G205" s="152" t="str">
        <f t="shared" si="49"/>
        <v/>
      </c>
      <c r="H205" s="166"/>
      <c r="I205" s="165"/>
      <c r="J205" s="165"/>
      <c r="K205" s="152" t="str">
        <f t="shared" si="50"/>
        <v/>
      </c>
      <c r="L205" s="152" t="str">
        <f t="shared" si="47"/>
        <v/>
      </c>
      <c r="M205" s="152">
        <f t="shared" si="46"/>
        <v>0</v>
      </c>
      <c r="N205" s="152">
        <f t="shared" si="46"/>
        <v>0</v>
      </c>
      <c r="O205" s="152">
        <f t="shared" si="46"/>
        <v>0</v>
      </c>
      <c r="P205" s="152">
        <f t="shared" si="46"/>
        <v>0</v>
      </c>
      <c r="Q205" s="152">
        <f t="shared" si="46"/>
        <v>0</v>
      </c>
      <c r="R205" s="152">
        <f t="shared" si="46"/>
        <v>0</v>
      </c>
      <c r="S205" s="152">
        <f t="shared" si="46"/>
        <v>0</v>
      </c>
      <c r="T205" s="152">
        <f t="shared" si="46"/>
        <v>0</v>
      </c>
      <c r="U205" s="152">
        <f t="shared" si="46"/>
        <v>0</v>
      </c>
      <c r="V205" s="152">
        <f t="shared" si="46"/>
        <v>0</v>
      </c>
      <c r="W205" s="152">
        <f t="shared" si="46"/>
        <v>0</v>
      </c>
      <c r="X205" s="152">
        <f t="shared" si="46"/>
        <v>0</v>
      </c>
      <c r="Y205" s="152">
        <f t="shared" si="46"/>
        <v>0</v>
      </c>
      <c r="Z205" s="152">
        <f t="shared" si="46"/>
        <v>0</v>
      </c>
      <c r="AA205" s="152">
        <f t="shared" si="46"/>
        <v>0</v>
      </c>
      <c r="AB205" s="152">
        <f t="shared" si="46"/>
        <v>0</v>
      </c>
      <c r="AC205" s="152">
        <f t="shared" si="45"/>
        <v>0</v>
      </c>
      <c r="AD205" s="152">
        <f t="shared" si="45"/>
        <v>0</v>
      </c>
      <c r="AE205" s="152">
        <f t="shared" si="45"/>
        <v>0</v>
      </c>
      <c r="AF205" s="152">
        <f t="shared" si="45"/>
        <v>0</v>
      </c>
      <c r="AG205" s="152">
        <f t="shared" si="45"/>
        <v>0</v>
      </c>
      <c r="AH205" s="152">
        <f t="shared" si="45"/>
        <v>0</v>
      </c>
      <c r="AI205" s="152">
        <f t="shared" si="45"/>
        <v>0</v>
      </c>
      <c r="AJ205" s="152">
        <f t="shared" si="45"/>
        <v>0</v>
      </c>
      <c r="AK205" s="152">
        <f t="shared" si="45"/>
        <v>0</v>
      </c>
      <c r="AL205" s="152">
        <f t="shared" si="45"/>
        <v>0</v>
      </c>
      <c r="AM205" s="152">
        <f t="shared" si="45"/>
        <v>0</v>
      </c>
      <c r="AN205" s="152">
        <f t="shared" si="45"/>
        <v>0</v>
      </c>
      <c r="AO205" s="152">
        <f t="shared" si="45"/>
        <v>0</v>
      </c>
      <c r="AP205" s="152">
        <f t="shared" si="45"/>
        <v>0</v>
      </c>
      <c r="AQ205" s="152">
        <f t="shared" si="45"/>
        <v>0</v>
      </c>
      <c r="AR205" s="152">
        <f t="shared" si="44"/>
        <v>0</v>
      </c>
      <c r="AS205" s="152">
        <f t="shared" si="44"/>
        <v>0</v>
      </c>
      <c r="AT205" s="152">
        <f t="shared" si="44"/>
        <v>0</v>
      </c>
      <c r="AU205" s="152">
        <f t="shared" si="44"/>
        <v>0</v>
      </c>
      <c r="AV205" s="152">
        <f t="shared" si="44"/>
        <v>0</v>
      </c>
    </row>
    <row r="206" spans="1:48" x14ac:dyDescent="0.2">
      <c r="A206" s="165"/>
      <c r="B206" s="151" t="str">
        <f>IFERROR(VLOOKUP($A206,Salaire!$C:$E,2,0),"")</f>
        <v/>
      </c>
      <c r="C206" s="151" t="str">
        <f>IFERROR(VLOOKUP($A206,Salaire!$C:$E,3,0),"")</f>
        <v/>
      </c>
      <c r="D206" s="163"/>
      <c r="E206" s="163"/>
      <c r="F206" s="152" t="str">
        <f t="shared" si="48"/>
        <v/>
      </c>
      <c r="G206" s="152" t="str">
        <f t="shared" si="49"/>
        <v/>
      </c>
      <c r="H206" s="166"/>
      <c r="I206" s="165"/>
      <c r="J206" s="165"/>
      <c r="K206" s="152" t="str">
        <f t="shared" si="50"/>
        <v/>
      </c>
      <c r="L206" s="152" t="str">
        <f t="shared" si="47"/>
        <v/>
      </c>
      <c r="M206" s="152">
        <f t="shared" si="46"/>
        <v>0</v>
      </c>
      <c r="N206" s="152">
        <f t="shared" si="46"/>
        <v>0</v>
      </c>
      <c r="O206" s="152">
        <f t="shared" si="46"/>
        <v>0</v>
      </c>
      <c r="P206" s="152">
        <f t="shared" si="46"/>
        <v>0</v>
      </c>
      <c r="Q206" s="152">
        <f t="shared" si="46"/>
        <v>0</v>
      </c>
      <c r="R206" s="152">
        <f t="shared" si="46"/>
        <v>0</v>
      </c>
      <c r="S206" s="152">
        <f t="shared" si="46"/>
        <v>0</v>
      </c>
      <c r="T206" s="152">
        <f t="shared" si="46"/>
        <v>0</v>
      </c>
      <c r="U206" s="152">
        <f t="shared" si="46"/>
        <v>0</v>
      </c>
      <c r="V206" s="152">
        <f t="shared" si="46"/>
        <v>0</v>
      </c>
      <c r="W206" s="152">
        <f t="shared" si="46"/>
        <v>0</v>
      </c>
      <c r="X206" s="152">
        <f t="shared" si="46"/>
        <v>0</v>
      </c>
      <c r="Y206" s="152">
        <f t="shared" si="46"/>
        <v>0</v>
      </c>
      <c r="Z206" s="152">
        <f t="shared" si="46"/>
        <v>0</v>
      </c>
      <c r="AA206" s="152">
        <f t="shared" si="46"/>
        <v>0</v>
      </c>
      <c r="AB206" s="152">
        <f t="shared" ref="AB206:AQ221" si="51">+IF(AND(AB$4&gt;=EOMONTH($I206,0),AB$4&lt;=EOMONTH($J206,0)),$L206,0)</f>
        <v>0</v>
      </c>
      <c r="AC206" s="152">
        <f t="shared" si="51"/>
        <v>0</v>
      </c>
      <c r="AD206" s="152">
        <f t="shared" si="51"/>
        <v>0</v>
      </c>
      <c r="AE206" s="152">
        <f t="shared" si="51"/>
        <v>0</v>
      </c>
      <c r="AF206" s="152">
        <f t="shared" si="51"/>
        <v>0</v>
      </c>
      <c r="AG206" s="152">
        <f t="shared" si="51"/>
        <v>0</v>
      </c>
      <c r="AH206" s="152">
        <f t="shared" si="51"/>
        <v>0</v>
      </c>
      <c r="AI206" s="152">
        <f t="shared" si="51"/>
        <v>0</v>
      </c>
      <c r="AJ206" s="152">
        <f t="shared" si="51"/>
        <v>0</v>
      </c>
      <c r="AK206" s="152">
        <f t="shared" si="51"/>
        <v>0</v>
      </c>
      <c r="AL206" s="152">
        <f t="shared" si="51"/>
        <v>0</v>
      </c>
      <c r="AM206" s="152">
        <f t="shared" si="51"/>
        <v>0</v>
      </c>
      <c r="AN206" s="152">
        <f t="shared" si="51"/>
        <v>0</v>
      </c>
      <c r="AO206" s="152">
        <f t="shared" si="51"/>
        <v>0</v>
      </c>
      <c r="AP206" s="152">
        <f t="shared" si="51"/>
        <v>0</v>
      </c>
      <c r="AQ206" s="152">
        <f t="shared" si="51"/>
        <v>0</v>
      </c>
      <c r="AR206" s="152">
        <f t="shared" si="44"/>
        <v>0</v>
      </c>
      <c r="AS206" s="152">
        <f t="shared" si="44"/>
        <v>0</v>
      </c>
      <c r="AT206" s="152">
        <f t="shared" si="44"/>
        <v>0</v>
      </c>
      <c r="AU206" s="152">
        <f t="shared" si="44"/>
        <v>0</v>
      </c>
      <c r="AV206" s="152">
        <f t="shared" si="44"/>
        <v>0</v>
      </c>
    </row>
    <row r="207" spans="1:48" x14ac:dyDescent="0.2">
      <c r="A207" s="165"/>
      <c r="B207" s="151" t="str">
        <f>IFERROR(VLOOKUP($A207,Salaire!$C:$E,2,0),"")</f>
        <v/>
      </c>
      <c r="C207" s="151" t="str">
        <f>IFERROR(VLOOKUP($A207,Salaire!$C:$E,3,0),"")</f>
        <v/>
      </c>
      <c r="D207" s="163"/>
      <c r="E207" s="163"/>
      <c r="F207" s="152" t="str">
        <f t="shared" si="48"/>
        <v/>
      </c>
      <c r="G207" s="152" t="str">
        <f t="shared" si="49"/>
        <v/>
      </c>
      <c r="H207" s="166"/>
      <c r="I207" s="165"/>
      <c r="J207" s="165"/>
      <c r="K207" s="152" t="str">
        <f t="shared" si="50"/>
        <v/>
      </c>
      <c r="L207" s="152" t="str">
        <f t="shared" si="47"/>
        <v/>
      </c>
      <c r="M207" s="152">
        <f t="shared" ref="M207:AB222" si="52">+IF(AND(M$4&gt;=EOMONTH($I207,0),M$4&lt;=EOMONTH($J207,0)),$L207,0)</f>
        <v>0</v>
      </c>
      <c r="N207" s="152">
        <f t="shared" si="52"/>
        <v>0</v>
      </c>
      <c r="O207" s="152">
        <f t="shared" si="52"/>
        <v>0</v>
      </c>
      <c r="P207" s="152">
        <f t="shared" si="52"/>
        <v>0</v>
      </c>
      <c r="Q207" s="152">
        <f t="shared" si="52"/>
        <v>0</v>
      </c>
      <c r="R207" s="152">
        <f t="shared" si="52"/>
        <v>0</v>
      </c>
      <c r="S207" s="152">
        <f t="shared" si="52"/>
        <v>0</v>
      </c>
      <c r="T207" s="152">
        <f t="shared" si="52"/>
        <v>0</v>
      </c>
      <c r="U207" s="152">
        <f t="shared" si="52"/>
        <v>0</v>
      </c>
      <c r="V207" s="152">
        <f t="shared" si="52"/>
        <v>0</v>
      </c>
      <c r="W207" s="152">
        <f t="shared" si="52"/>
        <v>0</v>
      </c>
      <c r="X207" s="152">
        <f t="shared" si="52"/>
        <v>0</v>
      </c>
      <c r="Y207" s="152">
        <f t="shared" si="52"/>
        <v>0</v>
      </c>
      <c r="Z207" s="152">
        <f t="shared" si="52"/>
        <v>0</v>
      </c>
      <c r="AA207" s="152">
        <f t="shared" si="52"/>
        <v>0</v>
      </c>
      <c r="AB207" s="152">
        <f t="shared" si="52"/>
        <v>0</v>
      </c>
      <c r="AC207" s="152">
        <f t="shared" si="51"/>
        <v>0</v>
      </c>
      <c r="AD207" s="152">
        <f t="shared" si="51"/>
        <v>0</v>
      </c>
      <c r="AE207" s="152">
        <f t="shared" si="51"/>
        <v>0</v>
      </c>
      <c r="AF207" s="152">
        <f t="shared" si="51"/>
        <v>0</v>
      </c>
      <c r="AG207" s="152">
        <f t="shared" si="51"/>
        <v>0</v>
      </c>
      <c r="AH207" s="152">
        <f t="shared" si="51"/>
        <v>0</v>
      </c>
      <c r="AI207" s="152">
        <f t="shared" si="51"/>
        <v>0</v>
      </c>
      <c r="AJ207" s="152">
        <f t="shared" si="51"/>
        <v>0</v>
      </c>
      <c r="AK207" s="152">
        <f t="shared" si="51"/>
        <v>0</v>
      </c>
      <c r="AL207" s="152">
        <f t="shared" si="51"/>
        <v>0</v>
      </c>
      <c r="AM207" s="152">
        <f t="shared" si="51"/>
        <v>0</v>
      </c>
      <c r="AN207" s="152">
        <f t="shared" si="51"/>
        <v>0</v>
      </c>
      <c r="AO207" s="152">
        <f t="shared" si="51"/>
        <v>0</v>
      </c>
      <c r="AP207" s="152">
        <f t="shared" si="51"/>
        <v>0</v>
      </c>
      <c r="AQ207" s="152">
        <f t="shared" si="51"/>
        <v>0</v>
      </c>
      <c r="AR207" s="152">
        <f t="shared" si="44"/>
        <v>0</v>
      </c>
      <c r="AS207" s="152">
        <f t="shared" si="44"/>
        <v>0</v>
      </c>
      <c r="AT207" s="152">
        <f t="shared" si="44"/>
        <v>0</v>
      </c>
      <c r="AU207" s="152">
        <f t="shared" si="44"/>
        <v>0</v>
      </c>
      <c r="AV207" s="152">
        <f t="shared" si="44"/>
        <v>0</v>
      </c>
    </row>
    <row r="208" spans="1:48" x14ac:dyDescent="0.2">
      <c r="A208" s="165"/>
      <c r="B208" s="151" t="str">
        <f>IFERROR(VLOOKUP($A208,Salaire!$C:$E,2,0),"")</f>
        <v/>
      </c>
      <c r="C208" s="151" t="str">
        <f>IFERROR(VLOOKUP($A208,Salaire!$C:$E,3,0),"")</f>
        <v/>
      </c>
      <c r="D208" s="163"/>
      <c r="E208" s="163"/>
      <c r="F208" s="152" t="str">
        <f t="shared" si="48"/>
        <v/>
      </c>
      <c r="G208" s="152" t="str">
        <f t="shared" si="49"/>
        <v/>
      </c>
      <c r="H208" s="166"/>
      <c r="I208" s="165"/>
      <c r="J208" s="165"/>
      <c r="K208" s="152" t="str">
        <f t="shared" si="50"/>
        <v/>
      </c>
      <c r="L208" s="152" t="str">
        <f t="shared" si="47"/>
        <v/>
      </c>
      <c r="M208" s="152">
        <f t="shared" si="52"/>
        <v>0</v>
      </c>
      <c r="N208" s="152">
        <f t="shared" si="52"/>
        <v>0</v>
      </c>
      <c r="O208" s="152">
        <f t="shared" si="52"/>
        <v>0</v>
      </c>
      <c r="P208" s="152">
        <f t="shared" si="52"/>
        <v>0</v>
      </c>
      <c r="Q208" s="152">
        <f t="shared" si="52"/>
        <v>0</v>
      </c>
      <c r="R208" s="152">
        <f t="shared" si="52"/>
        <v>0</v>
      </c>
      <c r="S208" s="152">
        <f t="shared" si="52"/>
        <v>0</v>
      </c>
      <c r="T208" s="152">
        <f t="shared" si="52"/>
        <v>0</v>
      </c>
      <c r="U208" s="152">
        <f t="shared" si="52"/>
        <v>0</v>
      </c>
      <c r="V208" s="152">
        <f t="shared" si="52"/>
        <v>0</v>
      </c>
      <c r="W208" s="152">
        <f t="shared" si="52"/>
        <v>0</v>
      </c>
      <c r="X208" s="152">
        <f t="shared" si="52"/>
        <v>0</v>
      </c>
      <c r="Y208" s="152">
        <f t="shared" si="52"/>
        <v>0</v>
      </c>
      <c r="Z208" s="152">
        <f t="shared" si="52"/>
        <v>0</v>
      </c>
      <c r="AA208" s="152">
        <f t="shared" si="52"/>
        <v>0</v>
      </c>
      <c r="AB208" s="152">
        <f t="shared" si="52"/>
        <v>0</v>
      </c>
      <c r="AC208" s="152">
        <f t="shared" si="51"/>
        <v>0</v>
      </c>
      <c r="AD208" s="152">
        <f t="shared" si="51"/>
        <v>0</v>
      </c>
      <c r="AE208" s="152">
        <f t="shared" si="51"/>
        <v>0</v>
      </c>
      <c r="AF208" s="152">
        <f t="shared" si="51"/>
        <v>0</v>
      </c>
      <c r="AG208" s="152">
        <f t="shared" si="51"/>
        <v>0</v>
      </c>
      <c r="AH208" s="152">
        <f t="shared" si="51"/>
        <v>0</v>
      </c>
      <c r="AI208" s="152">
        <f t="shared" si="51"/>
        <v>0</v>
      </c>
      <c r="AJ208" s="152">
        <f t="shared" si="51"/>
        <v>0</v>
      </c>
      <c r="AK208" s="152">
        <f t="shared" si="51"/>
        <v>0</v>
      </c>
      <c r="AL208" s="152">
        <f t="shared" si="51"/>
        <v>0</v>
      </c>
      <c r="AM208" s="152">
        <f t="shared" si="51"/>
        <v>0</v>
      </c>
      <c r="AN208" s="152">
        <f t="shared" si="51"/>
        <v>0</v>
      </c>
      <c r="AO208" s="152">
        <f t="shared" si="51"/>
        <v>0</v>
      </c>
      <c r="AP208" s="152">
        <f t="shared" si="51"/>
        <v>0</v>
      </c>
      <c r="AQ208" s="152">
        <f t="shared" si="51"/>
        <v>0</v>
      </c>
      <c r="AR208" s="152">
        <f t="shared" si="44"/>
        <v>0</v>
      </c>
      <c r="AS208" s="152">
        <f t="shared" si="44"/>
        <v>0</v>
      </c>
      <c r="AT208" s="152">
        <f t="shared" si="44"/>
        <v>0</v>
      </c>
      <c r="AU208" s="152">
        <f t="shared" si="44"/>
        <v>0</v>
      </c>
      <c r="AV208" s="152">
        <f t="shared" si="44"/>
        <v>0</v>
      </c>
    </row>
    <row r="209" spans="1:48" x14ac:dyDescent="0.2">
      <c r="A209" s="165"/>
      <c r="B209" s="151" t="str">
        <f>IFERROR(VLOOKUP($A209,Salaire!$C:$E,2,0),"")</f>
        <v/>
      </c>
      <c r="C209" s="151" t="str">
        <f>IFERROR(VLOOKUP($A209,Salaire!$C:$E,3,0),"")</f>
        <v/>
      </c>
      <c r="D209" s="163"/>
      <c r="E209" s="163"/>
      <c r="F209" s="152" t="str">
        <f t="shared" si="48"/>
        <v/>
      </c>
      <c r="G209" s="152" t="str">
        <f t="shared" si="49"/>
        <v/>
      </c>
      <c r="H209" s="166"/>
      <c r="I209" s="165"/>
      <c r="J209" s="165"/>
      <c r="K209" s="152" t="str">
        <f t="shared" si="50"/>
        <v/>
      </c>
      <c r="L209" s="152" t="str">
        <f t="shared" si="47"/>
        <v/>
      </c>
      <c r="M209" s="152">
        <f t="shared" si="52"/>
        <v>0</v>
      </c>
      <c r="N209" s="152">
        <f t="shared" si="52"/>
        <v>0</v>
      </c>
      <c r="O209" s="152">
        <f t="shared" si="52"/>
        <v>0</v>
      </c>
      <c r="P209" s="152">
        <f t="shared" si="52"/>
        <v>0</v>
      </c>
      <c r="Q209" s="152">
        <f t="shared" si="52"/>
        <v>0</v>
      </c>
      <c r="R209" s="152">
        <f t="shared" si="52"/>
        <v>0</v>
      </c>
      <c r="S209" s="152">
        <f t="shared" si="52"/>
        <v>0</v>
      </c>
      <c r="T209" s="152">
        <f t="shared" si="52"/>
        <v>0</v>
      </c>
      <c r="U209" s="152">
        <f t="shared" si="52"/>
        <v>0</v>
      </c>
      <c r="V209" s="152">
        <f t="shared" si="52"/>
        <v>0</v>
      </c>
      <c r="W209" s="152">
        <f t="shared" si="52"/>
        <v>0</v>
      </c>
      <c r="X209" s="152">
        <f t="shared" si="52"/>
        <v>0</v>
      </c>
      <c r="Y209" s="152">
        <f t="shared" si="52"/>
        <v>0</v>
      </c>
      <c r="Z209" s="152">
        <f t="shared" si="52"/>
        <v>0</v>
      </c>
      <c r="AA209" s="152">
        <f t="shared" si="52"/>
        <v>0</v>
      </c>
      <c r="AB209" s="152">
        <f t="shared" si="52"/>
        <v>0</v>
      </c>
      <c r="AC209" s="152">
        <f t="shared" si="51"/>
        <v>0</v>
      </c>
      <c r="AD209" s="152">
        <f t="shared" si="51"/>
        <v>0</v>
      </c>
      <c r="AE209" s="152">
        <f t="shared" si="51"/>
        <v>0</v>
      </c>
      <c r="AF209" s="152">
        <f t="shared" si="51"/>
        <v>0</v>
      </c>
      <c r="AG209" s="152">
        <f t="shared" si="51"/>
        <v>0</v>
      </c>
      <c r="AH209" s="152">
        <f t="shared" si="51"/>
        <v>0</v>
      </c>
      <c r="AI209" s="152">
        <f t="shared" si="51"/>
        <v>0</v>
      </c>
      <c r="AJ209" s="152">
        <f t="shared" si="51"/>
        <v>0</v>
      </c>
      <c r="AK209" s="152">
        <f t="shared" si="51"/>
        <v>0</v>
      </c>
      <c r="AL209" s="152">
        <f t="shared" si="51"/>
        <v>0</v>
      </c>
      <c r="AM209" s="152">
        <f t="shared" si="51"/>
        <v>0</v>
      </c>
      <c r="AN209" s="152">
        <f t="shared" si="51"/>
        <v>0</v>
      </c>
      <c r="AO209" s="152">
        <f t="shared" si="51"/>
        <v>0</v>
      </c>
      <c r="AP209" s="152">
        <f t="shared" si="51"/>
        <v>0</v>
      </c>
      <c r="AQ209" s="152">
        <f t="shared" si="51"/>
        <v>0</v>
      </c>
      <c r="AR209" s="152">
        <f t="shared" si="44"/>
        <v>0</v>
      </c>
      <c r="AS209" s="152">
        <f t="shared" si="44"/>
        <v>0</v>
      </c>
      <c r="AT209" s="152">
        <f t="shared" si="44"/>
        <v>0</v>
      </c>
      <c r="AU209" s="152">
        <f t="shared" si="44"/>
        <v>0</v>
      </c>
      <c r="AV209" s="152">
        <f t="shared" si="44"/>
        <v>0</v>
      </c>
    </row>
    <row r="210" spans="1:48" x14ac:dyDescent="0.2">
      <c r="A210" s="165"/>
      <c r="B210" s="151" t="str">
        <f>IFERROR(VLOOKUP($A210,Salaire!$C:$E,2,0),"")</f>
        <v/>
      </c>
      <c r="C210" s="151" t="str">
        <f>IFERROR(VLOOKUP($A210,Salaire!$C:$E,3,0),"")</f>
        <v/>
      </c>
      <c r="D210" s="163"/>
      <c r="E210" s="163"/>
      <c r="F210" s="152" t="str">
        <f t="shared" si="48"/>
        <v/>
      </c>
      <c r="G210" s="152" t="str">
        <f t="shared" si="49"/>
        <v/>
      </c>
      <c r="H210" s="166"/>
      <c r="I210" s="165"/>
      <c r="J210" s="165"/>
      <c r="K210" s="152" t="str">
        <f t="shared" si="50"/>
        <v/>
      </c>
      <c r="L210" s="152" t="str">
        <f t="shared" si="47"/>
        <v/>
      </c>
      <c r="M210" s="152">
        <f t="shared" si="52"/>
        <v>0</v>
      </c>
      <c r="N210" s="152">
        <f t="shared" si="52"/>
        <v>0</v>
      </c>
      <c r="O210" s="152">
        <f t="shared" si="52"/>
        <v>0</v>
      </c>
      <c r="P210" s="152">
        <f t="shared" si="52"/>
        <v>0</v>
      </c>
      <c r="Q210" s="152">
        <f t="shared" si="52"/>
        <v>0</v>
      </c>
      <c r="R210" s="152">
        <f t="shared" si="52"/>
        <v>0</v>
      </c>
      <c r="S210" s="152">
        <f t="shared" si="52"/>
        <v>0</v>
      </c>
      <c r="T210" s="152">
        <f t="shared" si="52"/>
        <v>0</v>
      </c>
      <c r="U210" s="152">
        <f t="shared" si="52"/>
        <v>0</v>
      </c>
      <c r="V210" s="152">
        <f t="shared" si="52"/>
        <v>0</v>
      </c>
      <c r="W210" s="152">
        <f t="shared" si="52"/>
        <v>0</v>
      </c>
      <c r="X210" s="152">
        <f t="shared" si="52"/>
        <v>0</v>
      </c>
      <c r="Y210" s="152">
        <f t="shared" si="52"/>
        <v>0</v>
      </c>
      <c r="Z210" s="152">
        <f t="shared" si="52"/>
        <v>0</v>
      </c>
      <c r="AA210" s="152">
        <f t="shared" si="52"/>
        <v>0</v>
      </c>
      <c r="AB210" s="152">
        <f t="shared" si="52"/>
        <v>0</v>
      </c>
      <c r="AC210" s="152">
        <f t="shared" si="51"/>
        <v>0</v>
      </c>
      <c r="AD210" s="152">
        <f t="shared" si="51"/>
        <v>0</v>
      </c>
      <c r="AE210" s="152">
        <f t="shared" si="51"/>
        <v>0</v>
      </c>
      <c r="AF210" s="152">
        <f t="shared" si="51"/>
        <v>0</v>
      </c>
      <c r="AG210" s="152">
        <f t="shared" si="51"/>
        <v>0</v>
      </c>
      <c r="AH210" s="152">
        <f t="shared" si="51"/>
        <v>0</v>
      </c>
      <c r="AI210" s="152">
        <f t="shared" si="51"/>
        <v>0</v>
      </c>
      <c r="AJ210" s="152">
        <f t="shared" si="51"/>
        <v>0</v>
      </c>
      <c r="AK210" s="152">
        <f t="shared" si="51"/>
        <v>0</v>
      </c>
      <c r="AL210" s="152">
        <f t="shared" si="51"/>
        <v>0</v>
      </c>
      <c r="AM210" s="152">
        <f t="shared" si="51"/>
        <v>0</v>
      </c>
      <c r="AN210" s="152">
        <f t="shared" si="51"/>
        <v>0</v>
      </c>
      <c r="AO210" s="152">
        <f t="shared" si="51"/>
        <v>0</v>
      </c>
      <c r="AP210" s="152">
        <f t="shared" si="51"/>
        <v>0</v>
      </c>
      <c r="AQ210" s="152">
        <f t="shared" si="51"/>
        <v>0</v>
      </c>
      <c r="AR210" s="152">
        <f t="shared" si="44"/>
        <v>0</v>
      </c>
      <c r="AS210" s="152">
        <f t="shared" si="44"/>
        <v>0</v>
      </c>
      <c r="AT210" s="152">
        <f t="shared" si="44"/>
        <v>0</v>
      </c>
      <c r="AU210" s="152">
        <f t="shared" si="44"/>
        <v>0</v>
      </c>
      <c r="AV210" s="152">
        <f t="shared" si="44"/>
        <v>0</v>
      </c>
    </row>
    <row r="211" spans="1:48" x14ac:dyDescent="0.2">
      <c r="A211" s="165"/>
      <c r="B211" s="151" t="str">
        <f>IFERROR(VLOOKUP($A211,Salaire!$C:$E,2,0),"")</f>
        <v/>
      </c>
      <c r="C211" s="151" t="str">
        <f>IFERROR(VLOOKUP($A211,Salaire!$C:$E,3,0),"")</f>
        <v/>
      </c>
      <c r="D211" s="163"/>
      <c r="E211" s="163"/>
      <c r="F211" s="152" t="str">
        <f t="shared" si="48"/>
        <v/>
      </c>
      <c r="G211" s="152" t="str">
        <f t="shared" si="49"/>
        <v/>
      </c>
      <c r="H211" s="166"/>
      <c r="I211" s="165"/>
      <c r="J211" s="165"/>
      <c r="K211" s="152" t="str">
        <f t="shared" si="50"/>
        <v/>
      </c>
      <c r="L211" s="152" t="str">
        <f t="shared" si="47"/>
        <v/>
      </c>
      <c r="M211" s="152">
        <f t="shared" si="52"/>
        <v>0</v>
      </c>
      <c r="N211" s="152">
        <f t="shared" si="52"/>
        <v>0</v>
      </c>
      <c r="O211" s="152">
        <f t="shared" si="52"/>
        <v>0</v>
      </c>
      <c r="P211" s="152">
        <f t="shared" si="52"/>
        <v>0</v>
      </c>
      <c r="Q211" s="152">
        <f t="shared" si="52"/>
        <v>0</v>
      </c>
      <c r="R211" s="152">
        <f t="shared" si="52"/>
        <v>0</v>
      </c>
      <c r="S211" s="152">
        <f t="shared" si="52"/>
        <v>0</v>
      </c>
      <c r="T211" s="152">
        <f t="shared" si="52"/>
        <v>0</v>
      </c>
      <c r="U211" s="152">
        <f t="shared" si="52"/>
        <v>0</v>
      </c>
      <c r="V211" s="152">
        <f t="shared" si="52"/>
        <v>0</v>
      </c>
      <c r="W211" s="152">
        <f t="shared" si="52"/>
        <v>0</v>
      </c>
      <c r="X211" s="152">
        <f t="shared" si="52"/>
        <v>0</v>
      </c>
      <c r="Y211" s="152">
        <f t="shared" si="52"/>
        <v>0</v>
      </c>
      <c r="Z211" s="152">
        <f t="shared" si="52"/>
        <v>0</v>
      </c>
      <c r="AA211" s="152">
        <f t="shared" si="52"/>
        <v>0</v>
      </c>
      <c r="AB211" s="152">
        <f t="shared" si="52"/>
        <v>0</v>
      </c>
      <c r="AC211" s="152">
        <f t="shared" si="51"/>
        <v>0</v>
      </c>
      <c r="AD211" s="152">
        <f t="shared" si="51"/>
        <v>0</v>
      </c>
      <c r="AE211" s="152">
        <f t="shared" si="51"/>
        <v>0</v>
      </c>
      <c r="AF211" s="152">
        <f t="shared" si="51"/>
        <v>0</v>
      </c>
      <c r="AG211" s="152">
        <f t="shared" si="51"/>
        <v>0</v>
      </c>
      <c r="AH211" s="152">
        <f t="shared" si="51"/>
        <v>0</v>
      </c>
      <c r="AI211" s="152">
        <f t="shared" si="51"/>
        <v>0</v>
      </c>
      <c r="AJ211" s="152">
        <f t="shared" si="51"/>
        <v>0</v>
      </c>
      <c r="AK211" s="152">
        <f t="shared" si="51"/>
        <v>0</v>
      </c>
      <c r="AL211" s="152">
        <f t="shared" si="51"/>
        <v>0</v>
      </c>
      <c r="AM211" s="152">
        <f t="shared" si="51"/>
        <v>0</v>
      </c>
      <c r="AN211" s="152">
        <f t="shared" si="51"/>
        <v>0</v>
      </c>
      <c r="AO211" s="152">
        <f t="shared" si="51"/>
        <v>0</v>
      </c>
      <c r="AP211" s="152">
        <f t="shared" si="51"/>
        <v>0</v>
      </c>
      <c r="AQ211" s="152">
        <f t="shared" si="51"/>
        <v>0</v>
      </c>
      <c r="AR211" s="152">
        <f t="shared" si="44"/>
        <v>0</v>
      </c>
      <c r="AS211" s="152">
        <f t="shared" si="44"/>
        <v>0</v>
      </c>
      <c r="AT211" s="152">
        <f t="shared" si="44"/>
        <v>0</v>
      </c>
      <c r="AU211" s="152">
        <f t="shared" si="44"/>
        <v>0</v>
      </c>
      <c r="AV211" s="152">
        <f t="shared" si="44"/>
        <v>0</v>
      </c>
    </row>
    <row r="212" spans="1:48" x14ac:dyDescent="0.2">
      <c r="A212" s="165"/>
      <c r="B212" s="151" t="str">
        <f>IFERROR(VLOOKUP($A212,Salaire!$C:$E,2,0),"")</f>
        <v/>
      </c>
      <c r="C212" s="151" t="str">
        <f>IFERROR(VLOOKUP($A212,Salaire!$C:$E,3,0),"")</f>
        <v/>
      </c>
      <c r="D212" s="163"/>
      <c r="E212" s="163"/>
      <c r="F212" s="152" t="str">
        <f t="shared" si="48"/>
        <v/>
      </c>
      <c r="G212" s="152" t="str">
        <f t="shared" si="49"/>
        <v/>
      </c>
      <c r="H212" s="166"/>
      <c r="I212" s="165"/>
      <c r="J212" s="165"/>
      <c r="K212" s="152" t="str">
        <f t="shared" si="50"/>
        <v/>
      </c>
      <c r="L212" s="152" t="str">
        <f t="shared" si="47"/>
        <v/>
      </c>
      <c r="M212" s="152">
        <f t="shared" si="52"/>
        <v>0</v>
      </c>
      <c r="N212" s="152">
        <f t="shared" si="52"/>
        <v>0</v>
      </c>
      <c r="O212" s="152">
        <f t="shared" si="52"/>
        <v>0</v>
      </c>
      <c r="P212" s="152">
        <f t="shared" si="52"/>
        <v>0</v>
      </c>
      <c r="Q212" s="152">
        <f t="shared" si="52"/>
        <v>0</v>
      </c>
      <c r="R212" s="152">
        <f t="shared" si="52"/>
        <v>0</v>
      </c>
      <c r="S212" s="152">
        <f t="shared" si="52"/>
        <v>0</v>
      </c>
      <c r="T212" s="152">
        <f t="shared" si="52"/>
        <v>0</v>
      </c>
      <c r="U212" s="152">
        <f t="shared" si="52"/>
        <v>0</v>
      </c>
      <c r="V212" s="152">
        <f t="shared" si="52"/>
        <v>0</v>
      </c>
      <c r="W212" s="152">
        <f t="shared" si="52"/>
        <v>0</v>
      </c>
      <c r="X212" s="152">
        <f t="shared" si="52"/>
        <v>0</v>
      </c>
      <c r="Y212" s="152">
        <f t="shared" si="52"/>
        <v>0</v>
      </c>
      <c r="Z212" s="152">
        <f t="shared" si="52"/>
        <v>0</v>
      </c>
      <c r="AA212" s="152">
        <f t="shared" si="52"/>
        <v>0</v>
      </c>
      <c r="AB212" s="152">
        <f t="shared" si="52"/>
        <v>0</v>
      </c>
      <c r="AC212" s="152">
        <f t="shared" si="51"/>
        <v>0</v>
      </c>
      <c r="AD212" s="152">
        <f t="shared" si="51"/>
        <v>0</v>
      </c>
      <c r="AE212" s="152">
        <f t="shared" si="51"/>
        <v>0</v>
      </c>
      <c r="AF212" s="152">
        <f t="shared" si="51"/>
        <v>0</v>
      </c>
      <c r="AG212" s="152">
        <f t="shared" si="51"/>
        <v>0</v>
      </c>
      <c r="AH212" s="152">
        <f t="shared" si="51"/>
        <v>0</v>
      </c>
      <c r="AI212" s="152">
        <f t="shared" si="51"/>
        <v>0</v>
      </c>
      <c r="AJ212" s="152">
        <f t="shared" si="51"/>
        <v>0</v>
      </c>
      <c r="AK212" s="152">
        <f t="shared" si="51"/>
        <v>0</v>
      </c>
      <c r="AL212" s="152">
        <f t="shared" si="51"/>
        <v>0</v>
      </c>
      <c r="AM212" s="152">
        <f t="shared" si="51"/>
        <v>0</v>
      </c>
      <c r="AN212" s="152">
        <f t="shared" si="51"/>
        <v>0</v>
      </c>
      <c r="AO212" s="152">
        <f t="shared" si="51"/>
        <v>0</v>
      </c>
      <c r="AP212" s="152">
        <f t="shared" si="51"/>
        <v>0</v>
      </c>
      <c r="AQ212" s="152">
        <f t="shared" si="51"/>
        <v>0</v>
      </c>
      <c r="AR212" s="152">
        <f t="shared" si="44"/>
        <v>0</v>
      </c>
      <c r="AS212" s="152">
        <f t="shared" si="44"/>
        <v>0</v>
      </c>
      <c r="AT212" s="152">
        <f t="shared" si="44"/>
        <v>0</v>
      </c>
      <c r="AU212" s="152">
        <f t="shared" si="44"/>
        <v>0</v>
      </c>
      <c r="AV212" s="152">
        <f t="shared" si="44"/>
        <v>0</v>
      </c>
    </row>
    <row r="213" spans="1:48" x14ac:dyDescent="0.2">
      <c r="A213" s="165"/>
      <c r="B213" s="151" t="str">
        <f>IFERROR(VLOOKUP($A213,Salaire!$C:$E,2,0),"")</f>
        <v/>
      </c>
      <c r="C213" s="151" t="str">
        <f>IFERROR(VLOOKUP($A213,Salaire!$C:$E,3,0),"")</f>
        <v/>
      </c>
      <c r="D213" s="163"/>
      <c r="E213" s="163"/>
      <c r="F213" s="152" t="str">
        <f t="shared" si="48"/>
        <v/>
      </c>
      <c r="G213" s="152" t="str">
        <f t="shared" si="49"/>
        <v/>
      </c>
      <c r="H213" s="166"/>
      <c r="I213" s="165"/>
      <c r="J213" s="165"/>
      <c r="K213" s="152" t="str">
        <f t="shared" si="50"/>
        <v/>
      </c>
      <c r="L213" s="152" t="str">
        <f t="shared" si="47"/>
        <v/>
      </c>
      <c r="M213" s="152">
        <f t="shared" si="52"/>
        <v>0</v>
      </c>
      <c r="N213" s="152">
        <f t="shared" si="52"/>
        <v>0</v>
      </c>
      <c r="O213" s="152">
        <f t="shared" si="52"/>
        <v>0</v>
      </c>
      <c r="P213" s="152">
        <f t="shared" si="52"/>
        <v>0</v>
      </c>
      <c r="Q213" s="152">
        <f t="shared" si="52"/>
        <v>0</v>
      </c>
      <c r="R213" s="152">
        <f t="shared" si="52"/>
        <v>0</v>
      </c>
      <c r="S213" s="152">
        <f t="shared" si="52"/>
        <v>0</v>
      </c>
      <c r="T213" s="152">
        <f t="shared" si="52"/>
        <v>0</v>
      </c>
      <c r="U213" s="152">
        <f t="shared" si="52"/>
        <v>0</v>
      </c>
      <c r="V213" s="152">
        <f t="shared" si="52"/>
        <v>0</v>
      </c>
      <c r="W213" s="152">
        <f t="shared" si="52"/>
        <v>0</v>
      </c>
      <c r="X213" s="152">
        <f t="shared" si="52"/>
        <v>0</v>
      </c>
      <c r="Y213" s="152">
        <f t="shared" si="52"/>
        <v>0</v>
      </c>
      <c r="Z213" s="152">
        <f t="shared" si="52"/>
        <v>0</v>
      </c>
      <c r="AA213" s="152">
        <f t="shared" si="52"/>
        <v>0</v>
      </c>
      <c r="AB213" s="152">
        <f t="shared" si="52"/>
        <v>0</v>
      </c>
      <c r="AC213" s="152">
        <f t="shared" si="51"/>
        <v>0</v>
      </c>
      <c r="AD213" s="152">
        <f t="shared" si="51"/>
        <v>0</v>
      </c>
      <c r="AE213" s="152">
        <f t="shared" si="51"/>
        <v>0</v>
      </c>
      <c r="AF213" s="152">
        <f t="shared" si="51"/>
        <v>0</v>
      </c>
      <c r="AG213" s="152">
        <f t="shared" si="51"/>
        <v>0</v>
      </c>
      <c r="AH213" s="152">
        <f t="shared" si="51"/>
        <v>0</v>
      </c>
      <c r="AI213" s="152">
        <f t="shared" si="51"/>
        <v>0</v>
      </c>
      <c r="AJ213" s="152">
        <f t="shared" si="51"/>
        <v>0</v>
      </c>
      <c r="AK213" s="152">
        <f t="shared" si="51"/>
        <v>0</v>
      </c>
      <c r="AL213" s="152">
        <f t="shared" si="51"/>
        <v>0</v>
      </c>
      <c r="AM213" s="152">
        <f t="shared" si="51"/>
        <v>0</v>
      </c>
      <c r="AN213" s="152">
        <f t="shared" si="51"/>
        <v>0</v>
      </c>
      <c r="AO213" s="152">
        <f t="shared" si="51"/>
        <v>0</v>
      </c>
      <c r="AP213" s="152">
        <f t="shared" si="51"/>
        <v>0</v>
      </c>
      <c r="AQ213" s="152">
        <f t="shared" si="51"/>
        <v>0</v>
      </c>
      <c r="AR213" s="152">
        <f t="shared" si="44"/>
        <v>0</v>
      </c>
      <c r="AS213" s="152">
        <f t="shared" si="44"/>
        <v>0</v>
      </c>
      <c r="AT213" s="152">
        <f t="shared" si="44"/>
        <v>0</v>
      </c>
      <c r="AU213" s="152">
        <f t="shared" si="44"/>
        <v>0</v>
      </c>
      <c r="AV213" s="152">
        <f t="shared" si="44"/>
        <v>0</v>
      </c>
    </row>
    <row r="214" spans="1:48" x14ac:dyDescent="0.2">
      <c r="A214" s="165"/>
      <c r="B214" s="151" t="str">
        <f>IFERROR(VLOOKUP($A214,Salaire!$C:$E,2,0),"")</f>
        <v/>
      </c>
      <c r="C214" s="151" t="str">
        <f>IFERROR(VLOOKUP($A214,Salaire!$C:$E,3,0),"")</f>
        <v/>
      </c>
      <c r="D214" s="163"/>
      <c r="E214" s="163"/>
      <c r="F214" s="152" t="str">
        <f t="shared" si="48"/>
        <v/>
      </c>
      <c r="G214" s="152" t="str">
        <f t="shared" si="49"/>
        <v/>
      </c>
      <c r="H214" s="166"/>
      <c r="I214" s="165"/>
      <c r="J214" s="165"/>
      <c r="K214" s="152" t="str">
        <f t="shared" si="50"/>
        <v/>
      </c>
      <c r="L214" s="152" t="str">
        <f t="shared" si="47"/>
        <v/>
      </c>
      <c r="M214" s="152">
        <f t="shared" si="52"/>
        <v>0</v>
      </c>
      <c r="N214" s="152">
        <f t="shared" si="52"/>
        <v>0</v>
      </c>
      <c r="O214" s="152">
        <f t="shared" si="52"/>
        <v>0</v>
      </c>
      <c r="P214" s="152">
        <f t="shared" si="52"/>
        <v>0</v>
      </c>
      <c r="Q214" s="152">
        <f t="shared" si="52"/>
        <v>0</v>
      </c>
      <c r="R214" s="152">
        <f t="shared" si="52"/>
        <v>0</v>
      </c>
      <c r="S214" s="152">
        <f t="shared" si="52"/>
        <v>0</v>
      </c>
      <c r="T214" s="152">
        <f t="shared" si="52"/>
        <v>0</v>
      </c>
      <c r="U214" s="152">
        <f t="shared" si="52"/>
        <v>0</v>
      </c>
      <c r="V214" s="152">
        <f t="shared" si="52"/>
        <v>0</v>
      </c>
      <c r="W214" s="152">
        <f t="shared" si="52"/>
        <v>0</v>
      </c>
      <c r="X214" s="152">
        <f t="shared" si="52"/>
        <v>0</v>
      </c>
      <c r="Y214" s="152">
        <f t="shared" si="52"/>
        <v>0</v>
      </c>
      <c r="Z214" s="152">
        <f t="shared" si="52"/>
        <v>0</v>
      </c>
      <c r="AA214" s="152">
        <f t="shared" si="52"/>
        <v>0</v>
      </c>
      <c r="AB214" s="152">
        <f t="shared" si="52"/>
        <v>0</v>
      </c>
      <c r="AC214" s="152">
        <f t="shared" si="51"/>
        <v>0</v>
      </c>
      <c r="AD214" s="152">
        <f t="shared" si="51"/>
        <v>0</v>
      </c>
      <c r="AE214" s="152">
        <f t="shared" si="51"/>
        <v>0</v>
      </c>
      <c r="AF214" s="152">
        <f t="shared" si="51"/>
        <v>0</v>
      </c>
      <c r="AG214" s="152">
        <f t="shared" si="51"/>
        <v>0</v>
      </c>
      <c r="AH214" s="152">
        <f t="shared" si="51"/>
        <v>0</v>
      </c>
      <c r="AI214" s="152">
        <f t="shared" si="51"/>
        <v>0</v>
      </c>
      <c r="AJ214" s="152">
        <f t="shared" si="51"/>
        <v>0</v>
      </c>
      <c r="AK214" s="152">
        <f t="shared" si="51"/>
        <v>0</v>
      </c>
      <c r="AL214" s="152">
        <f t="shared" si="51"/>
        <v>0</v>
      </c>
      <c r="AM214" s="152">
        <f t="shared" si="51"/>
        <v>0</v>
      </c>
      <c r="AN214" s="152">
        <f t="shared" si="51"/>
        <v>0</v>
      </c>
      <c r="AO214" s="152">
        <f t="shared" si="51"/>
        <v>0</v>
      </c>
      <c r="AP214" s="152">
        <f t="shared" si="51"/>
        <v>0</v>
      </c>
      <c r="AQ214" s="152">
        <f t="shared" si="51"/>
        <v>0</v>
      </c>
      <c r="AR214" s="152">
        <f t="shared" si="44"/>
        <v>0</v>
      </c>
      <c r="AS214" s="152">
        <f t="shared" si="44"/>
        <v>0</v>
      </c>
      <c r="AT214" s="152">
        <f t="shared" si="44"/>
        <v>0</v>
      </c>
      <c r="AU214" s="152">
        <f t="shared" si="44"/>
        <v>0</v>
      </c>
      <c r="AV214" s="152">
        <f t="shared" si="44"/>
        <v>0</v>
      </c>
    </row>
    <row r="215" spans="1:48" x14ac:dyDescent="0.2">
      <c r="A215" s="165"/>
      <c r="B215" s="151" t="str">
        <f>IFERROR(VLOOKUP($A215,Salaire!$C:$E,2,0),"")</f>
        <v/>
      </c>
      <c r="C215" s="151" t="str">
        <f>IFERROR(VLOOKUP($A215,Salaire!$C:$E,3,0),"")</f>
        <v/>
      </c>
      <c r="D215" s="163"/>
      <c r="E215" s="163"/>
      <c r="F215" s="152" t="str">
        <f t="shared" si="48"/>
        <v/>
      </c>
      <c r="G215" s="152" t="str">
        <f t="shared" si="49"/>
        <v/>
      </c>
      <c r="H215" s="166"/>
      <c r="I215" s="165"/>
      <c r="J215" s="165"/>
      <c r="K215" s="152" t="str">
        <f t="shared" si="50"/>
        <v/>
      </c>
      <c r="L215" s="152" t="str">
        <f t="shared" si="47"/>
        <v/>
      </c>
      <c r="M215" s="152">
        <f t="shared" si="52"/>
        <v>0</v>
      </c>
      <c r="N215" s="152">
        <f t="shared" si="52"/>
        <v>0</v>
      </c>
      <c r="O215" s="152">
        <f t="shared" si="52"/>
        <v>0</v>
      </c>
      <c r="P215" s="152">
        <f t="shared" si="52"/>
        <v>0</v>
      </c>
      <c r="Q215" s="152">
        <f t="shared" si="52"/>
        <v>0</v>
      </c>
      <c r="R215" s="152">
        <f t="shared" si="52"/>
        <v>0</v>
      </c>
      <c r="S215" s="152">
        <f t="shared" si="52"/>
        <v>0</v>
      </c>
      <c r="T215" s="152">
        <f t="shared" si="52"/>
        <v>0</v>
      </c>
      <c r="U215" s="152">
        <f t="shared" si="52"/>
        <v>0</v>
      </c>
      <c r="V215" s="152">
        <f t="shared" si="52"/>
        <v>0</v>
      </c>
      <c r="W215" s="152">
        <f t="shared" si="52"/>
        <v>0</v>
      </c>
      <c r="X215" s="152">
        <f t="shared" si="52"/>
        <v>0</v>
      </c>
      <c r="Y215" s="152">
        <f t="shared" si="52"/>
        <v>0</v>
      </c>
      <c r="Z215" s="152">
        <f t="shared" si="52"/>
        <v>0</v>
      </c>
      <c r="AA215" s="152">
        <f t="shared" si="52"/>
        <v>0</v>
      </c>
      <c r="AB215" s="152">
        <f t="shared" si="52"/>
        <v>0</v>
      </c>
      <c r="AC215" s="152">
        <f t="shared" si="51"/>
        <v>0</v>
      </c>
      <c r="AD215" s="152">
        <f t="shared" si="51"/>
        <v>0</v>
      </c>
      <c r="AE215" s="152">
        <f t="shared" si="51"/>
        <v>0</v>
      </c>
      <c r="AF215" s="152">
        <f t="shared" si="51"/>
        <v>0</v>
      </c>
      <c r="AG215" s="152">
        <f t="shared" si="51"/>
        <v>0</v>
      </c>
      <c r="AH215" s="152">
        <f t="shared" si="51"/>
        <v>0</v>
      </c>
      <c r="AI215" s="152">
        <f t="shared" si="51"/>
        <v>0</v>
      </c>
      <c r="AJ215" s="152">
        <f t="shared" si="51"/>
        <v>0</v>
      </c>
      <c r="AK215" s="152">
        <f t="shared" si="51"/>
        <v>0</v>
      </c>
      <c r="AL215" s="152">
        <f t="shared" si="51"/>
        <v>0</v>
      </c>
      <c r="AM215" s="152">
        <f t="shared" si="51"/>
        <v>0</v>
      </c>
      <c r="AN215" s="152">
        <f t="shared" si="51"/>
        <v>0</v>
      </c>
      <c r="AO215" s="152">
        <f t="shared" si="51"/>
        <v>0</v>
      </c>
      <c r="AP215" s="152">
        <f t="shared" si="51"/>
        <v>0</v>
      </c>
      <c r="AQ215" s="152">
        <f t="shared" si="51"/>
        <v>0</v>
      </c>
      <c r="AR215" s="152">
        <f t="shared" si="44"/>
        <v>0</v>
      </c>
      <c r="AS215" s="152">
        <f t="shared" si="44"/>
        <v>0</v>
      </c>
      <c r="AT215" s="152">
        <f t="shared" si="44"/>
        <v>0</v>
      </c>
      <c r="AU215" s="152">
        <f t="shared" si="44"/>
        <v>0</v>
      </c>
      <c r="AV215" s="152">
        <f t="shared" si="44"/>
        <v>0</v>
      </c>
    </row>
    <row r="216" spans="1:48" x14ac:dyDescent="0.2">
      <c r="A216" s="165"/>
      <c r="B216" s="151" t="str">
        <f>IFERROR(VLOOKUP($A216,Salaire!$C:$E,2,0),"")</f>
        <v/>
      </c>
      <c r="C216" s="151" t="str">
        <f>IFERROR(VLOOKUP($A216,Salaire!$C:$E,3,0),"")</f>
        <v/>
      </c>
      <c r="D216" s="163"/>
      <c r="E216" s="163"/>
      <c r="F216" s="152" t="str">
        <f t="shared" si="48"/>
        <v/>
      </c>
      <c r="G216" s="152" t="str">
        <f t="shared" si="49"/>
        <v/>
      </c>
      <c r="H216" s="166"/>
      <c r="I216" s="165"/>
      <c r="J216" s="165"/>
      <c r="K216" s="152" t="str">
        <f t="shared" si="50"/>
        <v/>
      </c>
      <c r="L216" s="152" t="str">
        <f t="shared" si="47"/>
        <v/>
      </c>
      <c r="M216" s="152">
        <f t="shared" si="52"/>
        <v>0</v>
      </c>
      <c r="N216" s="152">
        <f t="shared" si="52"/>
        <v>0</v>
      </c>
      <c r="O216" s="152">
        <f t="shared" si="52"/>
        <v>0</v>
      </c>
      <c r="P216" s="152">
        <f t="shared" si="52"/>
        <v>0</v>
      </c>
      <c r="Q216" s="152">
        <f t="shared" si="52"/>
        <v>0</v>
      </c>
      <c r="R216" s="152">
        <f t="shared" si="52"/>
        <v>0</v>
      </c>
      <c r="S216" s="152">
        <f t="shared" si="52"/>
        <v>0</v>
      </c>
      <c r="T216" s="152">
        <f t="shared" si="52"/>
        <v>0</v>
      </c>
      <c r="U216" s="152">
        <f t="shared" si="52"/>
        <v>0</v>
      </c>
      <c r="V216" s="152">
        <f t="shared" si="52"/>
        <v>0</v>
      </c>
      <c r="W216" s="152">
        <f t="shared" si="52"/>
        <v>0</v>
      </c>
      <c r="X216" s="152">
        <f t="shared" si="52"/>
        <v>0</v>
      </c>
      <c r="Y216" s="152">
        <f t="shared" si="52"/>
        <v>0</v>
      </c>
      <c r="Z216" s="152">
        <f t="shared" si="52"/>
        <v>0</v>
      </c>
      <c r="AA216" s="152">
        <f t="shared" si="52"/>
        <v>0</v>
      </c>
      <c r="AB216" s="152">
        <f t="shared" si="52"/>
        <v>0</v>
      </c>
      <c r="AC216" s="152">
        <f t="shared" si="51"/>
        <v>0</v>
      </c>
      <c r="AD216" s="152">
        <f t="shared" si="51"/>
        <v>0</v>
      </c>
      <c r="AE216" s="152">
        <f t="shared" si="51"/>
        <v>0</v>
      </c>
      <c r="AF216" s="152">
        <f t="shared" si="51"/>
        <v>0</v>
      </c>
      <c r="AG216" s="152">
        <f t="shared" si="51"/>
        <v>0</v>
      </c>
      <c r="AH216" s="152">
        <f t="shared" si="51"/>
        <v>0</v>
      </c>
      <c r="AI216" s="152">
        <f t="shared" si="51"/>
        <v>0</v>
      </c>
      <c r="AJ216" s="152">
        <f t="shared" si="51"/>
        <v>0</v>
      </c>
      <c r="AK216" s="152">
        <f t="shared" si="51"/>
        <v>0</v>
      </c>
      <c r="AL216" s="152">
        <f t="shared" si="51"/>
        <v>0</v>
      </c>
      <c r="AM216" s="152">
        <f t="shared" si="51"/>
        <v>0</v>
      </c>
      <c r="AN216" s="152">
        <f t="shared" si="51"/>
        <v>0</v>
      </c>
      <c r="AO216" s="152">
        <f t="shared" si="51"/>
        <v>0</v>
      </c>
      <c r="AP216" s="152">
        <f t="shared" si="51"/>
        <v>0</v>
      </c>
      <c r="AQ216" s="152">
        <f t="shared" si="51"/>
        <v>0</v>
      </c>
      <c r="AR216" s="152">
        <f t="shared" si="44"/>
        <v>0</v>
      </c>
      <c r="AS216" s="152">
        <f t="shared" si="44"/>
        <v>0</v>
      </c>
      <c r="AT216" s="152">
        <f t="shared" si="44"/>
        <v>0</v>
      </c>
      <c r="AU216" s="152">
        <f t="shared" si="44"/>
        <v>0</v>
      </c>
      <c r="AV216" s="152">
        <f t="shared" si="44"/>
        <v>0</v>
      </c>
    </row>
    <row r="217" spans="1:48" x14ac:dyDescent="0.2">
      <c r="A217" s="165"/>
      <c r="B217" s="151" t="str">
        <f>IFERROR(VLOOKUP($A217,Salaire!$C:$E,2,0),"")</f>
        <v/>
      </c>
      <c r="C217" s="151" t="str">
        <f>IFERROR(VLOOKUP($A217,Salaire!$C:$E,3,0),"")</f>
        <v/>
      </c>
      <c r="D217" s="163"/>
      <c r="E217" s="163"/>
      <c r="F217" s="152" t="str">
        <f t="shared" si="48"/>
        <v/>
      </c>
      <c r="G217" s="152" t="str">
        <f t="shared" si="49"/>
        <v/>
      </c>
      <c r="H217" s="166"/>
      <c r="I217" s="165"/>
      <c r="J217" s="165"/>
      <c r="K217" s="152" t="str">
        <f t="shared" si="50"/>
        <v/>
      </c>
      <c r="L217" s="152" t="str">
        <f t="shared" si="47"/>
        <v/>
      </c>
      <c r="M217" s="152">
        <f t="shared" si="52"/>
        <v>0</v>
      </c>
      <c r="N217" s="152">
        <f t="shared" si="52"/>
        <v>0</v>
      </c>
      <c r="O217" s="152">
        <f t="shared" si="52"/>
        <v>0</v>
      </c>
      <c r="P217" s="152">
        <f t="shared" si="52"/>
        <v>0</v>
      </c>
      <c r="Q217" s="152">
        <f t="shared" si="52"/>
        <v>0</v>
      </c>
      <c r="R217" s="152">
        <f t="shared" si="52"/>
        <v>0</v>
      </c>
      <c r="S217" s="152">
        <f t="shared" si="52"/>
        <v>0</v>
      </c>
      <c r="T217" s="152">
        <f t="shared" si="52"/>
        <v>0</v>
      </c>
      <c r="U217" s="152">
        <f t="shared" si="52"/>
        <v>0</v>
      </c>
      <c r="V217" s="152">
        <f t="shared" si="52"/>
        <v>0</v>
      </c>
      <c r="W217" s="152">
        <f t="shared" si="52"/>
        <v>0</v>
      </c>
      <c r="X217" s="152">
        <f t="shared" si="52"/>
        <v>0</v>
      </c>
      <c r="Y217" s="152">
        <f t="shared" si="52"/>
        <v>0</v>
      </c>
      <c r="Z217" s="152">
        <f t="shared" si="52"/>
        <v>0</v>
      </c>
      <c r="AA217" s="152">
        <f t="shared" si="52"/>
        <v>0</v>
      </c>
      <c r="AB217" s="152">
        <f t="shared" si="52"/>
        <v>0</v>
      </c>
      <c r="AC217" s="152">
        <f t="shared" si="51"/>
        <v>0</v>
      </c>
      <c r="AD217" s="152">
        <f t="shared" si="51"/>
        <v>0</v>
      </c>
      <c r="AE217" s="152">
        <f t="shared" si="51"/>
        <v>0</v>
      </c>
      <c r="AF217" s="152">
        <f t="shared" si="51"/>
        <v>0</v>
      </c>
      <c r="AG217" s="152">
        <f t="shared" si="51"/>
        <v>0</v>
      </c>
      <c r="AH217" s="152">
        <f t="shared" si="51"/>
        <v>0</v>
      </c>
      <c r="AI217" s="152">
        <f t="shared" si="51"/>
        <v>0</v>
      </c>
      <c r="AJ217" s="152">
        <f t="shared" si="51"/>
        <v>0</v>
      </c>
      <c r="AK217" s="152">
        <f t="shared" si="51"/>
        <v>0</v>
      </c>
      <c r="AL217" s="152">
        <f t="shared" si="51"/>
        <v>0</v>
      </c>
      <c r="AM217" s="152">
        <f t="shared" si="51"/>
        <v>0</v>
      </c>
      <c r="AN217" s="152">
        <f t="shared" si="51"/>
        <v>0</v>
      </c>
      <c r="AO217" s="152">
        <f t="shared" si="51"/>
        <v>0</v>
      </c>
      <c r="AP217" s="152">
        <f t="shared" si="51"/>
        <v>0</v>
      </c>
      <c r="AQ217" s="152">
        <f t="shared" si="51"/>
        <v>0</v>
      </c>
      <c r="AR217" s="152">
        <f t="shared" si="44"/>
        <v>0</v>
      </c>
      <c r="AS217" s="152">
        <f t="shared" si="44"/>
        <v>0</v>
      </c>
      <c r="AT217" s="152">
        <f t="shared" si="44"/>
        <v>0</v>
      </c>
      <c r="AU217" s="152">
        <f t="shared" si="44"/>
        <v>0</v>
      </c>
      <c r="AV217" s="152">
        <f t="shared" si="44"/>
        <v>0</v>
      </c>
    </row>
    <row r="218" spans="1:48" x14ac:dyDescent="0.2">
      <c r="A218" s="165"/>
      <c r="B218" s="151" t="str">
        <f>IFERROR(VLOOKUP($A218,Salaire!$C:$E,2,0),"")</f>
        <v/>
      </c>
      <c r="C218" s="151" t="str">
        <f>IFERROR(VLOOKUP($A218,Salaire!$C:$E,3,0),"")</f>
        <v/>
      </c>
      <c r="D218" s="163"/>
      <c r="E218" s="163"/>
      <c r="F218" s="152" t="str">
        <f t="shared" si="48"/>
        <v/>
      </c>
      <c r="G218" s="152" t="str">
        <f t="shared" si="49"/>
        <v/>
      </c>
      <c r="H218" s="166"/>
      <c r="I218" s="165"/>
      <c r="J218" s="165"/>
      <c r="K218" s="152" t="str">
        <f t="shared" si="50"/>
        <v/>
      </c>
      <c r="L218" s="152" t="str">
        <f t="shared" si="47"/>
        <v/>
      </c>
      <c r="M218" s="152">
        <f t="shared" si="52"/>
        <v>0</v>
      </c>
      <c r="N218" s="152">
        <f t="shared" si="52"/>
        <v>0</v>
      </c>
      <c r="O218" s="152">
        <f t="shared" si="52"/>
        <v>0</v>
      </c>
      <c r="P218" s="152">
        <f t="shared" si="52"/>
        <v>0</v>
      </c>
      <c r="Q218" s="152">
        <f t="shared" si="52"/>
        <v>0</v>
      </c>
      <c r="R218" s="152">
        <f t="shared" si="52"/>
        <v>0</v>
      </c>
      <c r="S218" s="152">
        <f t="shared" si="52"/>
        <v>0</v>
      </c>
      <c r="T218" s="152">
        <f t="shared" si="52"/>
        <v>0</v>
      </c>
      <c r="U218" s="152">
        <f t="shared" si="52"/>
        <v>0</v>
      </c>
      <c r="V218" s="152">
        <f t="shared" si="52"/>
        <v>0</v>
      </c>
      <c r="W218" s="152">
        <f t="shared" si="52"/>
        <v>0</v>
      </c>
      <c r="X218" s="152">
        <f t="shared" si="52"/>
        <v>0</v>
      </c>
      <c r="Y218" s="152">
        <f t="shared" si="52"/>
        <v>0</v>
      </c>
      <c r="Z218" s="152">
        <f t="shared" si="52"/>
        <v>0</v>
      </c>
      <c r="AA218" s="152">
        <f t="shared" si="52"/>
        <v>0</v>
      </c>
      <c r="AB218" s="152">
        <f t="shared" si="52"/>
        <v>0</v>
      </c>
      <c r="AC218" s="152">
        <f t="shared" si="51"/>
        <v>0</v>
      </c>
      <c r="AD218" s="152">
        <f t="shared" si="51"/>
        <v>0</v>
      </c>
      <c r="AE218" s="152">
        <f t="shared" si="51"/>
        <v>0</v>
      </c>
      <c r="AF218" s="152">
        <f t="shared" si="51"/>
        <v>0</v>
      </c>
      <c r="AG218" s="152">
        <f t="shared" si="51"/>
        <v>0</v>
      </c>
      <c r="AH218" s="152">
        <f t="shared" si="51"/>
        <v>0</v>
      </c>
      <c r="AI218" s="152">
        <f t="shared" si="51"/>
        <v>0</v>
      </c>
      <c r="AJ218" s="152">
        <f t="shared" si="51"/>
        <v>0</v>
      </c>
      <c r="AK218" s="152">
        <f t="shared" si="51"/>
        <v>0</v>
      </c>
      <c r="AL218" s="152">
        <f t="shared" si="51"/>
        <v>0</v>
      </c>
      <c r="AM218" s="152">
        <f t="shared" si="51"/>
        <v>0</v>
      </c>
      <c r="AN218" s="152">
        <f t="shared" si="51"/>
        <v>0</v>
      </c>
      <c r="AO218" s="152">
        <f t="shared" si="51"/>
        <v>0</v>
      </c>
      <c r="AP218" s="152">
        <f t="shared" si="51"/>
        <v>0</v>
      </c>
      <c r="AQ218" s="152">
        <f t="shared" si="51"/>
        <v>0</v>
      </c>
      <c r="AR218" s="152">
        <f t="shared" si="44"/>
        <v>0</v>
      </c>
      <c r="AS218" s="152">
        <f t="shared" si="44"/>
        <v>0</v>
      </c>
      <c r="AT218" s="152">
        <f t="shared" si="44"/>
        <v>0</v>
      </c>
      <c r="AU218" s="152">
        <f t="shared" si="44"/>
        <v>0</v>
      </c>
      <c r="AV218" s="152">
        <f t="shared" si="44"/>
        <v>0</v>
      </c>
    </row>
    <row r="219" spans="1:48" x14ac:dyDescent="0.2">
      <c r="A219" s="165"/>
      <c r="B219" s="151" t="str">
        <f>IFERROR(VLOOKUP($A219,Salaire!$C:$E,2,0),"")</f>
        <v/>
      </c>
      <c r="C219" s="151" t="str">
        <f>IFERROR(VLOOKUP($A219,Salaire!$C:$E,3,0),"")</f>
        <v/>
      </c>
      <c r="D219" s="163"/>
      <c r="E219" s="163"/>
      <c r="F219" s="152" t="str">
        <f t="shared" si="48"/>
        <v/>
      </c>
      <c r="G219" s="152" t="str">
        <f t="shared" si="49"/>
        <v/>
      </c>
      <c r="H219" s="166"/>
      <c r="I219" s="165"/>
      <c r="J219" s="165"/>
      <c r="K219" s="152" t="str">
        <f t="shared" si="50"/>
        <v/>
      </c>
      <c r="L219" s="152" t="str">
        <f t="shared" si="47"/>
        <v/>
      </c>
      <c r="M219" s="152">
        <f t="shared" si="52"/>
        <v>0</v>
      </c>
      <c r="N219" s="152">
        <f t="shared" si="52"/>
        <v>0</v>
      </c>
      <c r="O219" s="152">
        <f t="shared" si="52"/>
        <v>0</v>
      </c>
      <c r="P219" s="152">
        <f t="shared" si="52"/>
        <v>0</v>
      </c>
      <c r="Q219" s="152">
        <f t="shared" si="52"/>
        <v>0</v>
      </c>
      <c r="R219" s="152">
        <f t="shared" si="52"/>
        <v>0</v>
      </c>
      <c r="S219" s="152">
        <f t="shared" si="52"/>
        <v>0</v>
      </c>
      <c r="T219" s="152">
        <f t="shared" si="52"/>
        <v>0</v>
      </c>
      <c r="U219" s="152">
        <f t="shared" si="52"/>
        <v>0</v>
      </c>
      <c r="V219" s="152">
        <f t="shared" si="52"/>
        <v>0</v>
      </c>
      <c r="W219" s="152">
        <f t="shared" si="52"/>
        <v>0</v>
      </c>
      <c r="X219" s="152">
        <f t="shared" si="52"/>
        <v>0</v>
      </c>
      <c r="Y219" s="152">
        <f t="shared" si="52"/>
        <v>0</v>
      </c>
      <c r="Z219" s="152">
        <f t="shared" si="52"/>
        <v>0</v>
      </c>
      <c r="AA219" s="152">
        <f t="shared" si="52"/>
        <v>0</v>
      </c>
      <c r="AB219" s="152">
        <f t="shared" si="52"/>
        <v>0</v>
      </c>
      <c r="AC219" s="152">
        <f t="shared" si="51"/>
        <v>0</v>
      </c>
      <c r="AD219" s="152">
        <f t="shared" si="51"/>
        <v>0</v>
      </c>
      <c r="AE219" s="152">
        <f t="shared" si="51"/>
        <v>0</v>
      </c>
      <c r="AF219" s="152">
        <f t="shared" si="51"/>
        <v>0</v>
      </c>
      <c r="AG219" s="152">
        <f t="shared" si="51"/>
        <v>0</v>
      </c>
      <c r="AH219" s="152">
        <f t="shared" si="51"/>
        <v>0</v>
      </c>
      <c r="AI219" s="152">
        <f t="shared" si="51"/>
        <v>0</v>
      </c>
      <c r="AJ219" s="152">
        <f t="shared" si="51"/>
        <v>0</v>
      </c>
      <c r="AK219" s="152">
        <f t="shared" si="51"/>
        <v>0</v>
      </c>
      <c r="AL219" s="152">
        <f t="shared" si="51"/>
        <v>0</v>
      </c>
      <c r="AM219" s="152">
        <f t="shared" si="51"/>
        <v>0</v>
      </c>
      <c r="AN219" s="152">
        <f t="shared" si="51"/>
        <v>0</v>
      </c>
      <c r="AO219" s="152">
        <f t="shared" si="51"/>
        <v>0</v>
      </c>
      <c r="AP219" s="152">
        <f t="shared" si="51"/>
        <v>0</v>
      </c>
      <c r="AQ219" s="152">
        <f t="shared" si="51"/>
        <v>0</v>
      </c>
      <c r="AR219" s="152">
        <f t="shared" si="44"/>
        <v>0</v>
      </c>
      <c r="AS219" s="152">
        <f t="shared" si="44"/>
        <v>0</v>
      </c>
      <c r="AT219" s="152">
        <f t="shared" si="44"/>
        <v>0</v>
      </c>
      <c r="AU219" s="152">
        <f t="shared" si="44"/>
        <v>0</v>
      </c>
      <c r="AV219" s="152">
        <f t="shared" si="44"/>
        <v>0</v>
      </c>
    </row>
    <row r="220" spans="1:48" x14ac:dyDescent="0.2">
      <c r="A220" s="165"/>
      <c r="B220" s="151" t="str">
        <f>IFERROR(VLOOKUP($A220,Salaire!$C:$E,2,0),"")</f>
        <v/>
      </c>
      <c r="C220" s="151" t="str">
        <f>IFERROR(VLOOKUP($A220,Salaire!$C:$E,3,0),"")</f>
        <v/>
      </c>
      <c r="D220" s="163"/>
      <c r="E220" s="163"/>
      <c r="F220" s="152" t="str">
        <f t="shared" si="48"/>
        <v/>
      </c>
      <c r="G220" s="152" t="str">
        <f t="shared" si="49"/>
        <v/>
      </c>
      <c r="H220" s="166"/>
      <c r="I220" s="165"/>
      <c r="J220" s="165"/>
      <c r="K220" s="152" t="str">
        <f t="shared" si="50"/>
        <v/>
      </c>
      <c r="L220" s="152" t="str">
        <f t="shared" si="47"/>
        <v/>
      </c>
      <c r="M220" s="152">
        <f t="shared" si="52"/>
        <v>0</v>
      </c>
      <c r="N220" s="152">
        <f t="shared" si="52"/>
        <v>0</v>
      </c>
      <c r="O220" s="152">
        <f t="shared" si="52"/>
        <v>0</v>
      </c>
      <c r="P220" s="152">
        <f t="shared" si="52"/>
        <v>0</v>
      </c>
      <c r="Q220" s="152">
        <f t="shared" si="52"/>
        <v>0</v>
      </c>
      <c r="R220" s="152">
        <f t="shared" si="52"/>
        <v>0</v>
      </c>
      <c r="S220" s="152">
        <f t="shared" si="52"/>
        <v>0</v>
      </c>
      <c r="T220" s="152">
        <f t="shared" si="52"/>
        <v>0</v>
      </c>
      <c r="U220" s="152">
        <f t="shared" si="52"/>
        <v>0</v>
      </c>
      <c r="V220" s="152">
        <f t="shared" si="52"/>
        <v>0</v>
      </c>
      <c r="W220" s="152">
        <f t="shared" si="52"/>
        <v>0</v>
      </c>
      <c r="X220" s="152">
        <f t="shared" si="52"/>
        <v>0</v>
      </c>
      <c r="Y220" s="152">
        <f t="shared" si="52"/>
        <v>0</v>
      </c>
      <c r="Z220" s="152">
        <f t="shared" si="52"/>
        <v>0</v>
      </c>
      <c r="AA220" s="152">
        <f t="shared" si="52"/>
        <v>0</v>
      </c>
      <c r="AB220" s="152">
        <f t="shared" si="52"/>
        <v>0</v>
      </c>
      <c r="AC220" s="152">
        <f t="shared" si="51"/>
        <v>0</v>
      </c>
      <c r="AD220" s="152">
        <f t="shared" si="51"/>
        <v>0</v>
      </c>
      <c r="AE220" s="152">
        <f t="shared" si="51"/>
        <v>0</v>
      </c>
      <c r="AF220" s="152">
        <f t="shared" si="51"/>
        <v>0</v>
      </c>
      <c r="AG220" s="152">
        <f t="shared" si="51"/>
        <v>0</v>
      </c>
      <c r="AH220" s="152">
        <f t="shared" si="51"/>
        <v>0</v>
      </c>
      <c r="AI220" s="152">
        <f t="shared" si="51"/>
        <v>0</v>
      </c>
      <c r="AJ220" s="152">
        <f t="shared" si="51"/>
        <v>0</v>
      </c>
      <c r="AK220" s="152">
        <f t="shared" si="51"/>
        <v>0</v>
      </c>
      <c r="AL220" s="152">
        <f t="shared" si="51"/>
        <v>0</v>
      </c>
      <c r="AM220" s="152">
        <f t="shared" si="51"/>
        <v>0</v>
      </c>
      <c r="AN220" s="152">
        <f t="shared" si="51"/>
        <v>0</v>
      </c>
      <c r="AO220" s="152">
        <f t="shared" si="51"/>
        <v>0</v>
      </c>
      <c r="AP220" s="152">
        <f t="shared" si="51"/>
        <v>0</v>
      </c>
      <c r="AQ220" s="152">
        <f t="shared" si="51"/>
        <v>0</v>
      </c>
      <c r="AR220" s="152">
        <f t="shared" si="44"/>
        <v>0</v>
      </c>
      <c r="AS220" s="152">
        <f t="shared" si="44"/>
        <v>0</v>
      </c>
      <c r="AT220" s="152">
        <f t="shared" si="44"/>
        <v>0</v>
      </c>
      <c r="AU220" s="152">
        <f t="shared" si="44"/>
        <v>0</v>
      </c>
      <c r="AV220" s="152">
        <f t="shared" si="44"/>
        <v>0</v>
      </c>
    </row>
    <row r="221" spans="1:48" x14ac:dyDescent="0.2">
      <c r="A221" s="165"/>
      <c r="B221" s="151" t="str">
        <f>IFERROR(VLOOKUP($A221,Salaire!$C:$E,2,0),"")</f>
        <v/>
      </c>
      <c r="C221" s="151" t="str">
        <f>IFERROR(VLOOKUP($A221,Salaire!$C:$E,3,0),"")</f>
        <v/>
      </c>
      <c r="D221" s="163"/>
      <c r="E221" s="163"/>
      <c r="F221" s="152" t="str">
        <f t="shared" si="48"/>
        <v/>
      </c>
      <c r="G221" s="152" t="str">
        <f t="shared" si="49"/>
        <v/>
      </c>
      <c r="H221" s="166"/>
      <c r="I221" s="165"/>
      <c r="J221" s="165"/>
      <c r="K221" s="152" t="str">
        <f t="shared" si="50"/>
        <v/>
      </c>
      <c r="L221" s="152" t="str">
        <f t="shared" si="47"/>
        <v/>
      </c>
      <c r="M221" s="152">
        <f t="shared" si="52"/>
        <v>0</v>
      </c>
      <c r="N221" s="152">
        <f t="shared" si="52"/>
        <v>0</v>
      </c>
      <c r="O221" s="152">
        <f t="shared" si="52"/>
        <v>0</v>
      </c>
      <c r="P221" s="152">
        <f t="shared" si="52"/>
        <v>0</v>
      </c>
      <c r="Q221" s="152">
        <f t="shared" si="52"/>
        <v>0</v>
      </c>
      <c r="R221" s="152">
        <f t="shared" si="52"/>
        <v>0</v>
      </c>
      <c r="S221" s="152">
        <f t="shared" si="52"/>
        <v>0</v>
      </c>
      <c r="T221" s="152">
        <f t="shared" si="52"/>
        <v>0</v>
      </c>
      <c r="U221" s="152">
        <f t="shared" si="52"/>
        <v>0</v>
      </c>
      <c r="V221" s="152">
        <f t="shared" si="52"/>
        <v>0</v>
      </c>
      <c r="W221" s="152">
        <f t="shared" si="52"/>
        <v>0</v>
      </c>
      <c r="X221" s="152">
        <f t="shared" si="52"/>
        <v>0</v>
      </c>
      <c r="Y221" s="152">
        <f t="shared" si="52"/>
        <v>0</v>
      </c>
      <c r="Z221" s="152">
        <f t="shared" si="52"/>
        <v>0</v>
      </c>
      <c r="AA221" s="152">
        <f t="shared" si="52"/>
        <v>0</v>
      </c>
      <c r="AB221" s="152">
        <f t="shared" si="52"/>
        <v>0</v>
      </c>
      <c r="AC221" s="152">
        <f t="shared" si="51"/>
        <v>0</v>
      </c>
      <c r="AD221" s="152">
        <f t="shared" si="51"/>
        <v>0</v>
      </c>
      <c r="AE221" s="152">
        <f t="shared" si="51"/>
        <v>0</v>
      </c>
      <c r="AF221" s="152">
        <f t="shared" si="51"/>
        <v>0</v>
      </c>
      <c r="AG221" s="152">
        <f t="shared" si="51"/>
        <v>0</v>
      </c>
      <c r="AH221" s="152">
        <f t="shared" si="51"/>
        <v>0</v>
      </c>
      <c r="AI221" s="152">
        <f t="shared" si="51"/>
        <v>0</v>
      </c>
      <c r="AJ221" s="152">
        <f t="shared" si="51"/>
        <v>0</v>
      </c>
      <c r="AK221" s="152">
        <f t="shared" si="51"/>
        <v>0</v>
      </c>
      <c r="AL221" s="152">
        <f t="shared" si="51"/>
        <v>0</v>
      </c>
      <c r="AM221" s="152">
        <f t="shared" si="51"/>
        <v>0</v>
      </c>
      <c r="AN221" s="152">
        <f t="shared" si="51"/>
        <v>0</v>
      </c>
      <c r="AO221" s="152">
        <f t="shared" si="51"/>
        <v>0</v>
      </c>
      <c r="AP221" s="152">
        <f t="shared" si="51"/>
        <v>0</v>
      </c>
      <c r="AQ221" s="152">
        <f t="shared" si="51"/>
        <v>0</v>
      </c>
      <c r="AR221" s="152">
        <f t="shared" si="44"/>
        <v>0</v>
      </c>
      <c r="AS221" s="152">
        <f t="shared" si="44"/>
        <v>0</v>
      </c>
      <c r="AT221" s="152">
        <f t="shared" si="44"/>
        <v>0</v>
      </c>
      <c r="AU221" s="152">
        <f t="shared" si="44"/>
        <v>0</v>
      </c>
      <c r="AV221" s="152">
        <f t="shared" si="44"/>
        <v>0</v>
      </c>
    </row>
    <row r="222" spans="1:48" x14ac:dyDescent="0.2">
      <c r="A222" s="165"/>
      <c r="B222" s="151" t="str">
        <f>IFERROR(VLOOKUP($A222,Salaire!$C:$E,2,0),"")</f>
        <v/>
      </c>
      <c r="C222" s="151" t="str">
        <f>IFERROR(VLOOKUP($A222,Salaire!$C:$E,3,0),"")</f>
        <v/>
      </c>
      <c r="D222" s="163"/>
      <c r="E222" s="163"/>
      <c r="F222" s="152" t="str">
        <f t="shared" si="48"/>
        <v/>
      </c>
      <c r="G222" s="152" t="str">
        <f t="shared" si="49"/>
        <v/>
      </c>
      <c r="H222" s="166"/>
      <c r="I222" s="165"/>
      <c r="J222" s="165"/>
      <c r="K222" s="152" t="str">
        <f t="shared" si="50"/>
        <v/>
      </c>
      <c r="L222" s="152" t="str">
        <f t="shared" si="47"/>
        <v/>
      </c>
      <c r="M222" s="152">
        <f t="shared" si="52"/>
        <v>0</v>
      </c>
      <c r="N222" s="152">
        <f t="shared" si="52"/>
        <v>0</v>
      </c>
      <c r="O222" s="152">
        <f t="shared" si="52"/>
        <v>0</v>
      </c>
      <c r="P222" s="152">
        <f t="shared" si="52"/>
        <v>0</v>
      </c>
      <c r="Q222" s="152">
        <f t="shared" si="52"/>
        <v>0</v>
      </c>
      <c r="R222" s="152">
        <f t="shared" si="52"/>
        <v>0</v>
      </c>
      <c r="S222" s="152">
        <f t="shared" si="52"/>
        <v>0</v>
      </c>
      <c r="T222" s="152">
        <f t="shared" si="52"/>
        <v>0</v>
      </c>
      <c r="U222" s="152">
        <f t="shared" si="52"/>
        <v>0</v>
      </c>
      <c r="V222" s="152">
        <f t="shared" si="52"/>
        <v>0</v>
      </c>
      <c r="W222" s="152">
        <f t="shared" si="52"/>
        <v>0</v>
      </c>
      <c r="X222" s="152">
        <f t="shared" si="52"/>
        <v>0</v>
      </c>
      <c r="Y222" s="152">
        <f t="shared" si="52"/>
        <v>0</v>
      </c>
      <c r="Z222" s="152">
        <f t="shared" si="52"/>
        <v>0</v>
      </c>
      <c r="AA222" s="152">
        <f t="shared" si="52"/>
        <v>0</v>
      </c>
      <c r="AB222" s="152">
        <f t="shared" ref="AB222:AQ237" si="53">+IF(AND(AB$4&gt;=EOMONTH($I222,0),AB$4&lt;=EOMONTH($J222,0)),$L222,0)</f>
        <v>0</v>
      </c>
      <c r="AC222" s="152">
        <f t="shared" si="53"/>
        <v>0</v>
      </c>
      <c r="AD222" s="152">
        <f t="shared" si="53"/>
        <v>0</v>
      </c>
      <c r="AE222" s="152">
        <f t="shared" si="53"/>
        <v>0</v>
      </c>
      <c r="AF222" s="152">
        <f t="shared" si="53"/>
        <v>0</v>
      </c>
      <c r="AG222" s="152">
        <f t="shared" si="53"/>
        <v>0</v>
      </c>
      <c r="AH222" s="152">
        <f t="shared" si="53"/>
        <v>0</v>
      </c>
      <c r="AI222" s="152">
        <f t="shared" si="53"/>
        <v>0</v>
      </c>
      <c r="AJ222" s="152">
        <f t="shared" si="53"/>
        <v>0</v>
      </c>
      <c r="AK222" s="152">
        <f t="shared" si="53"/>
        <v>0</v>
      </c>
      <c r="AL222" s="152">
        <f t="shared" si="53"/>
        <v>0</v>
      </c>
      <c r="AM222" s="152">
        <f t="shared" si="53"/>
        <v>0</v>
      </c>
      <c r="AN222" s="152">
        <f t="shared" si="53"/>
        <v>0</v>
      </c>
      <c r="AO222" s="152">
        <f t="shared" si="53"/>
        <v>0</v>
      </c>
      <c r="AP222" s="152">
        <f t="shared" si="53"/>
        <v>0</v>
      </c>
      <c r="AQ222" s="152">
        <f t="shared" si="53"/>
        <v>0</v>
      </c>
      <c r="AR222" s="152">
        <f t="shared" si="44"/>
        <v>0</v>
      </c>
      <c r="AS222" s="152">
        <f t="shared" si="44"/>
        <v>0</v>
      </c>
      <c r="AT222" s="152">
        <f t="shared" si="44"/>
        <v>0</v>
      </c>
      <c r="AU222" s="152">
        <f t="shared" si="44"/>
        <v>0</v>
      </c>
      <c r="AV222" s="152">
        <f t="shared" si="44"/>
        <v>0</v>
      </c>
    </row>
    <row r="223" spans="1:48" x14ac:dyDescent="0.2">
      <c r="A223" s="165"/>
      <c r="B223" s="151" t="str">
        <f>IFERROR(VLOOKUP($A223,Salaire!$C:$E,2,0),"")</f>
        <v/>
      </c>
      <c r="C223" s="151" t="str">
        <f>IFERROR(VLOOKUP($A223,Salaire!$C:$E,3,0),"")</f>
        <v/>
      </c>
      <c r="D223" s="163"/>
      <c r="E223" s="163"/>
      <c r="F223" s="152" t="str">
        <f t="shared" si="48"/>
        <v/>
      </c>
      <c r="G223" s="152" t="str">
        <f t="shared" si="49"/>
        <v/>
      </c>
      <c r="H223" s="166"/>
      <c r="I223" s="165"/>
      <c r="J223" s="165"/>
      <c r="K223" s="152" t="str">
        <f t="shared" si="50"/>
        <v/>
      </c>
      <c r="L223" s="152" t="str">
        <f t="shared" si="47"/>
        <v/>
      </c>
      <c r="M223" s="152">
        <f t="shared" ref="M223:AB238" si="54">+IF(AND(M$4&gt;=EOMONTH($I223,0),M$4&lt;=EOMONTH($J223,0)),$L223,0)</f>
        <v>0</v>
      </c>
      <c r="N223" s="152">
        <f t="shared" si="54"/>
        <v>0</v>
      </c>
      <c r="O223" s="152">
        <f t="shared" si="54"/>
        <v>0</v>
      </c>
      <c r="P223" s="152">
        <f t="shared" si="54"/>
        <v>0</v>
      </c>
      <c r="Q223" s="152">
        <f t="shared" si="54"/>
        <v>0</v>
      </c>
      <c r="R223" s="152">
        <f t="shared" si="54"/>
        <v>0</v>
      </c>
      <c r="S223" s="152">
        <f t="shared" si="54"/>
        <v>0</v>
      </c>
      <c r="T223" s="152">
        <f t="shared" si="54"/>
        <v>0</v>
      </c>
      <c r="U223" s="152">
        <f t="shared" si="54"/>
        <v>0</v>
      </c>
      <c r="V223" s="152">
        <f t="shared" si="54"/>
        <v>0</v>
      </c>
      <c r="W223" s="152">
        <f t="shared" si="54"/>
        <v>0</v>
      </c>
      <c r="X223" s="152">
        <f t="shared" si="54"/>
        <v>0</v>
      </c>
      <c r="Y223" s="152">
        <f t="shared" si="54"/>
        <v>0</v>
      </c>
      <c r="Z223" s="152">
        <f t="shared" si="54"/>
        <v>0</v>
      </c>
      <c r="AA223" s="152">
        <f t="shared" si="54"/>
        <v>0</v>
      </c>
      <c r="AB223" s="152">
        <f t="shared" si="54"/>
        <v>0</v>
      </c>
      <c r="AC223" s="152">
        <f t="shared" si="53"/>
        <v>0</v>
      </c>
      <c r="AD223" s="152">
        <f t="shared" si="53"/>
        <v>0</v>
      </c>
      <c r="AE223" s="152">
        <f t="shared" si="53"/>
        <v>0</v>
      </c>
      <c r="AF223" s="152">
        <f t="shared" si="53"/>
        <v>0</v>
      </c>
      <c r="AG223" s="152">
        <f t="shared" si="53"/>
        <v>0</v>
      </c>
      <c r="AH223" s="152">
        <f t="shared" si="53"/>
        <v>0</v>
      </c>
      <c r="AI223" s="152">
        <f t="shared" si="53"/>
        <v>0</v>
      </c>
      <c r="AJ223" s="152">
        <f t="shared" si="53"/>
        <v>0</v>
      </c>
      <c r="AK223" s="152">
        <f t="shared" si="53"/>
        <v>0</v>
      </c>
      <c r="AL223" s="152">
        <f t="shared" si="53"/>
        <v>0</v>
      </c>
      <c r="AM223" s="152">
        <f t="shared" si="53"/>
        <v>0</v>
      </c>
      <c r="AN223" s="152">
        <f t="shared" si="53"/>
        <v>0</v>
      </c>
      <c r="AO223" s="152">
        <f t="shared" si="53"/>
        <v>0</v>
      </c>
      <c r="AP223" s="152">
        <f t="shared" si="53"/>
        <v>0</v>
      </c>
      <c r="AQ223" s="152">
        <f t="shared" si="53"/>
        <v>0</v>
      </c>
      <c r="AR223" s="152">
        <f t="shared" si="44"/>
        <v>0</v>
      </c>
      <c r="AS223" s="152">
        <f t="shared" si="44"/>
        <v>0</v>
      </c>
      <c r="AT223" s="152">
        <f t="shared" si="44"/>
        <v>0</v>
      </c>
      <c r="AU223" s="152">
        <f t="shared" si="44"/>
        <v>0</v>
      </c>
      <c r="AV223" s="152">
        <f t="shared" si="44"/>
        <v>0</v>
      </c>
    </row>
    <row r="224" spans="1:48" x14ac:dyDescent="0.2">
      <c r="A224" s="165"/>
      <c r="B224" s="151" t="str">
        <f>IFERROR(VLOOKUP($A224,Salaire!$C:$E,2,0),"")</f>
        <v/>
      </c>
      <c r="C224" s="151" t="str">
        <f>IFERROR(VLOOKUP($A224,Salaire!$C:$E,3,0),"")</f>
        <v/>
      </c>
      <c r="D224" s="163"/>
      <c r="E224" s="163"/>
      <c r="F224" s="152" t="str">
        <f t="shared" si="48"/>
        <v/>
      </c>
      <c r="G224" s="152" t="str">
        <f t="shared" si="49"/>
        <v/>
      </c>
      <c r="H224" s="166"/>
      <c r="I224" s="165"/>
      <c r="J224" s="165"/>
      <c r="K224" s="152" t="str">
        <f t="shared" si="50"/>
        <v/>
      </c>
      <c r="L224" s="152" t="str">
        <f t="shared" si="47"/>
        <v/>
      </c>
      <c r="M224" s="152">
        <f t="shared" si="54"/>
        <v>0</v>
      </c>
      <c r="N224" s="152">
        <f t="shared" si="54"/>
        <v>0</v>
      </c>
      <c r="O224" s="152">
        <f t="shared" si="54"/>
        <v>0</v>
      </c>
      <c r="P224" s="152">
        <f t="shared" si="54"/>
        <v>0</v>
      </c>
      <c r="Q224" s="152">
        <f t="shared" si="54"/>
        <v>0</v>
      </c>
      <c r="R224" s="152">
        <f t="shared" si="54"/>
        <v>0</v>
      </c>
      <c r="S224" s="152">
        <f t="shared" si="54"/>
        <v>0</v>
      </c>
      <c r="T224" s="152">
        <f t="shared" si="54"/>
        <v>0</v>
      </c>
      <c r="U224" s="152">
        <f t="shared" si="54"/>
        <v>0</v>
      </c>
      <c r="V224" s="152">
        <f t="shared" si="54"/>
        <v>0</v>
      </c>
      <c r="W224" s="152">
        <f t="shared" si="54"/>
        <v>0</v>
      </c>
      <c r="X224" s="152">
        <f t="shared" si="54"/>
        <v>0</v>
      </c>
      <c r="Y224" s="152">
        <f t="shared" si="54"/>
        <v>0</v>
      </c>
      <c r="Z224" s="152">
        <f t="shared" si="54"/>
        <v>0</v>
      </c>
      <c r="AA224" s="152">
        <f t="shared" si="54"/>
        <v>0</v>
      </c>
      <c r="AB224" s="152">
        <f t="shared" si="54"/>
        <v>0</v>
      </c>
      <c r="AC224" s="152">
        <f t="shared" si="53"/>
        <v>0</v>
      </c>
      <c r="AD224" s="152">
        <f t="shared" si="53"/>
        <v>0</v>
      </c>
      <c r="AE224" s="152">
        <f t="shared" si="53"/>
        <v>0</v>
      </c>
      <c r="AF224" s="152">
        <f t="shared" si="53"/>
        <v>0</v>
      </c>
      <c r="AG224" s="152">
        <f t="shared" si="53"/>
        <v>0</v>
      </c>
      <c r="AH224" s="152">
        <f t="shared" si="53"/>
        <v>0</v>
      </c>
      <c r="AI224" s="152">
        <f t="shared" si="53"/>
        <v>0</v>
      </c>
      <c r="AJ224" s="152">
        <f t="shared" si="53"/>
        <v>0</v>
      </c>
      <c r="AK224" s="152">
        <f t="shared" si="53"/>
        <v>0</v>
      </c>
      <c r="AL224" s="152">
        <f t="shared" si="53"/>
        <v>0</v>
      </c>
      <c r="AM224" s="152">
        <f t="shared" si="53"/>
        <v>0</v>
      </c>
      <c r="AN224" s="152">
        <f t="shared" si="53"/>
        <v>0</v>
      </c>
      <c r="AO224" s="152">
        <f t="shared" si="53"/>
        <v>0</v>
      </c>
      <c r="AP224" s="152">
        <f t="shared" si="53"/>
        <v>0</v>
      </c>
      <c r="AQ224" s="152">
        <f t="shared" si="53"/>
        <v>0</v>
      </c>
      <c r="AR224" s="152">
        <f t="shared" si="44"/>
        <v>0</v>
      </c>
      <c r="AS224" s="152">
        <f t="shared" si="44"/>
        <v>0</v>
      </c>
      <c r="AT224" s="152">
        <f t="shared" si="44"/>
        <v>0</v>
      </c>
      <c r="AU224" s="152">
        <f t="shared" si="44"/>
        <v>0</v>
      </c>
      <c r="AV224" s="152">
        <f t="shared" si="44"/>
        <v>0</v>
      </c>
    </row>
    <row r="225" spans="1:48" x14ac:dyDescent="0.2">
      <c r="A225" s="165"/>
      <c r="B225" s="151" t="str">
        <f>IFERROR(VLOOKUP($A225,Salaire!$C:$E,2,0),"")</f>
        <v/>
      </c>
      <c r="C225" s="151" t="str">
        <f>IFERROR(VLOOKUP($A225,Salaire!$C:$E,3,0),"")</f>
        <v/>
      </c>
      <c r="D225" s="163"/>
      <c r="E225" s="163"/>
      <c r="F225" s="152" t="str">
        <f t="shared" si="48"/>
        <v/>
      </c>
      <c r="G225" s="152" t="str">
        <f t="shared" si="49"/>
        <v/>
      </c>
      <c r="H225" s="166"/>
      <c r="I225" s="165"/>
      <c r="J225" s="165"/>
      <c r="K225" s="152" t="str">
        <f t="shared" si="50"/>
        <v/>
      </c>
      <c r="L225" s="152" t="str">
        <f t="shared" si="47"/>
        <v/>
      </c>
      <c r="M225" s="152">
        <f t="shared" si="54"/>
        <v>0</v>
      </c>
      <c r="N225" s="152">
        <f t="shared" si="54"/>
        <v>0</v>
      </c>
      <c r="O225" s="152">
        <f t="shared" si="54"/>
        <v>0</v>
      </c>
      <c r="P225" s="152">
        <f t="shared" si="54"/>
        <v>0</v>
      </c>
      <c r="Q225" s="152">
        <f t="shared" si="54"/>
        <v>0</v>
      </c>
      <c r="R225" s="152">
        <f t="shared" si="54"/>
        <v>0</v>
      </c>
      <c r="S225" s="152">
        <f t="shared" si="54"/>
        <v>0</v>
      </c>
      <c r="T225" s="152">
        <f t="shared" si="54"/>
        <v>0</v>
      </c>
      <c r="U225" s="152">
        <f t="shared" si="54"/>
        <v>0</v>
      </c>
      <c r="V225" s="152">
        <f t="shared" si="54"/>
        <v>0</v>
      </c>
      <c r="W225" s="152">
        <f t="shared" si="54"/>
        <v>0</v>
      </c>
      <c r="X225" s="152">
        <f t="shared" si="54"/>
        <v>0</v>
      </c>
      <c r="Y225" s="152">
        <f t="shared" si="54"/>
        <v>0</v>
      </c>
      <c r="Z225" s="152">
        <f t="shared" si="54"/>
        <v>0</v>
      </c>
      <c r="AA225" s="152">
        <f t="shared" si="54"/>
        <v>0</v>
      </c>
      <c r="AB225" s="152">
        <f t="shared" si="54"/>
        <v>0</v>
      </c>
      <c r="AC225" s="152">
        <f t="shared" si="53"/>
        <v>0</v>
      </c>
      <c r="AD225" s="152">
        <f t="shared" si="53"/>
        <v>0</v>
      </c>
      <c r="AE225" s="152">
        <f t="shared" si="53"/>
        <v>0</v>
      </c>
      <c r="AF225" s="152">
        <f t="shared" si="53"/>
        <v>0</v>
      </c>
      <c r="AG225" s="152">
        <f t="shared" si="53"/>
        <v>0</v>
      </c>
      <c r="AH225" s="152">
        <f t="shared" si="53"/>
        <v>0</v>
      </c>
      <c r="AI225" s="152">
        <f t="shared" si="53"/>
        <v>0</v>
      </c>
      <c r="AJ225" s="152">
        <f t="shared" si="53"/>
        <v>0</v>
      </c>
      <c r="AK225" s="152">
        <f t="shared" si="53"/>
        <v>0</v>
      </c>
      <c r="AL225" s="152">
        <f t="shared" si="53"/>
        <v>0</v>
      </c>
      <c r="AM225" s="152">
        <f t="shared" si="53"/>
        <v>0</v>
      </c>
      <c r="AN225" s="152">
        <f t="shared" si="53"/>
        <v>0</v>
      </c>
      <c r="AO225" s="152">
        <f t="shared" si="53"/>
        <v>0</v>
      </c>
      <c r="AP225" s="152">
        <f t="shared" si="53"/>
        <v>0</v>
      </c>
      <c r="AQ225" s="152">
        <f t="shared" si="53"/>
        <v>0</v>
      </c>
      <c r="AR225" s="152">
        <f t="shared" si="44"/>
        <v>0</v>
      </c>
      <c r="AS225" s="152">
        <f t="shared" si="44"/>
        <v>0</v>
      </c>
      <c r="AT225" s="152">
        <f t="shared" si="44"/>
        <v>0</v>
      </c>
      <c r="AU225" s="152">
        <f t="shared" si="44"/>
        <v>0</v>
      </c>
      <c r="AV225" s="152">
        <f t="shared" si="44"/>
        <v>0</v>
      </c>
    </row>
    <row r="226" spans="1:48" x14ac:dyDescent="0.2">
      <c r="A226" s="165"/>
      <c r="B226" s="151" t="str">
        <f>IFERROR(VLOOKUP($A226,Salaire!$C:$E,2,0),"")</f>
        <v/>
      </c>
      <c r="C226" s="151" t="str">
        <f>IFERROR(VLOOKUP($A226,Salaire!$C:$E,3,0),"")</f>
        <v/>
      </c>
      <c r="D226" s="163"/>
      <c r="E226" s="163"/>
      <c r="F226" s="152" t="str">
        <f t="shared" si="48"/>
        <v/>
      </c>
      <c r="G226" s="152" t="str">
        <f t="shared" si="49"/>
        <v/>
      </c>
      <c r="H226" s="166"/>
      <c r="I226" s="165"/>
      <c r="J226" s="165"/>
      <c r="K226" s="152" t="str">
        <f t="shared" si="50"/>
        <v/>
      </c>
      <c r="L226" s="152" t="str">
        <f t="shared" si="47"/>
        <v/>
      </c>
      <c r="M226" s="152">
        <f t="shared" si="54"/>
        <v>0</v>
      </c>
      <c r="N226" s="152">
        <f t="shared" si="54"/>
        <v>0</v>
      </c>
      <c r="O226" s="152">
        <f t="shared" si="54"/>
        <v>0</v>
      </c>
      <c r="P226" s="152">
        <f t="shared" si="54"/>
        <v>0</v>
      </c>
      <c r="Q226" s="152">
        <f t="shared" si="54"/>
        <v>0</v>
      </c>
      <c r="R226" s="152">
        <f t="shared" si="54"/>
        <v>0</v>
      </c>
      <c r="S226" s="152">
        <f t="shared" si="54"/>
        <v>0</v>
      </c>
      <c r="T226" s="152">
        <f t="shared" si="54"/>
        <v>0</v>
      </c>
      <c r="U226" s="152">
        <f t="shared" si="54"/>
        <v>0</v>
      </c>
      <c r="V226" s="152">
        <f t="shared" si="54"/>
        <v>0</v>
      </c>
      <c r="W226" s="152">
        <f t="shared" si="54"/>
        <v>0</v>
      </c>
      <c r="X226" s="152">
        <f t="shared" si="54"/>
        <v>0</v>
      </c>
      <c r="Y226" s="152">
        <f t="shared" si="54"/>
        <v>0</v>
      </c>
      <c r="Z226" s="152">
        <f t="shared" si="54"/>
        <v>0</v>
      </c>
      <c r="AA226" s="152">
        <f t="shared" si="54"/>
        <v>0</v>
      </c>
      <c r="AB226" s="152">
        <f t="shared" si="54"/>
        <v>0</v>
      </c>
      <c r="AC226" s="152">
        <f t="shared" si="53"/>
        <v>0</v>
      </c>
      <c r="AD226" s="152">
        <f t="shared" si="53"/>
        <v>0</v>
      </c>
      <c r="AE226" s="152">
        <f t="shared" si="53"/>
        <v>0</v>
      </c>
      <c r="AF226" s="152">
        <f t="shared" si="53"/>
        <v>0</v>
      </c>
      <c r="AG226" s="152">
        <f t="shared" si="53"/>
        <v>0</v>
      </c>
      <c r="AH226" s="152">
        <f t="shared" si="53"/>
        <v>0</v>
      </c>
      <c r="AI226" s="152">
        <f t="shared" si="53"/>
        <v>0</v>
      </c>
      <c r="AJ226" s="152">
        <f t="shared" si="53"/>
        <v>0</v>
      </c>
      <c r="AK226" s="152">
        <f t="shared" si="53"/>
        <v>0</v>
      </c>
      <c r="AL226" s="152">
        <f t="shared" si="53"/>
        <v>0</v>
      </c>
      <c r="AM226" s="152">
        <f t="shared" si="53"/>
        <v>0</v>
      </c>
      <c r="AN226" s="152">
        <f t="shared" si="53"/>
        <v>0</v>
      </c>
      <c r="AO226" s="152">
        <f t="shared" si="53"/>
        <v>0</v>
      </c>
      <c r="AP226" s="152">
        <f t="shared" si="53"/>
        <v>0</v>
      </c>
      <c r="AQ226" s="152">
        <f t="shared" si="53"/>
        <v>0</v>
      </c>
      <c r="AR226" s="152">
        <f t="shared" si="44"/>
        <v>0</v>
      </c>
      <c r="AS226" s="152">
        <f t="shared" si="44"/>
        <v>0</v>
      </c>
      <c r="AT226" s="152">
        <f t="shared" si="44"/>
        <v>0</v>
      </c>
      <c r="AU226" s="152">
        <f t="shared" si="44"/>
        <v>0</v>
      </c>
      <c r="AV226" s="152">
        <f t="shared" si="44"/>
        <v>0</v>
      </c>
    </row>
    <row r="227" spans="1:48" x14ac:dyDescent="0.2">
      <c r="A227" s="165"/>
      <c r="B227" s="151" t="str">
        <f>IFERROR(VLOOKUP($A227,Salaire!$C:$E,2,0),"")</f>
        <v/>
      </c>
      <c r="C227" s="151" t="str">
        <f>IFERROR(VLOOKUP($A227,Salaire!$C:$E,3,0),"")</f>
        <v/>
      </c>
      <c r="D227" s="163"/>
      <c r="E227" s="163"/>
      <c r="F227" s="152" t="str">
        <f t="shared" si="48"/>
        <v/>
      </c>
      <c r="G227" s="152" t="str">
        <f t="shared" si="49"/>
        <v/>
      </c>
      <c r="H227" s="166"/>
      <c r="I227" s="165"/>
      <c r="J227" s="165"/>
      <c r="K227" s="152" t="str">
        <f t="shared" si="50"/>
        <v/>
      </c>
      <c r="L227" s="152" t="str">
        <f t="shared" si="47"/>
        <v/>
      </c>
      <c r="M227" s="152">
        <f t="shared" si="54"/>
        <v>0</v>
      </c>
      <c r="N227" s="152">
        <f t="shared" si="54"/>
        <v>0</v>
      </c>
      <c r="O227" s="152">
        <f t="shared" si="54"/>
        <v>0</v>
      </c>
      <c r="P227" s="152">
        <f t="shared" si="54"/>
        <v>0</v>
      </c>
      <c r="Q227" s="152">
        <f t="shared" si="54"/>
        <v>0</v>
      </c>
      <c r="R227" s="152">
        <f t="shared" si="54"/>
        <v>0</v>
      </c>
      <c r="S227" s="152">
        <f t="shared" si="54"/>
        <v>0</v>
      </c>
      <c r="T227" s="152">
        <f t="shared" si="54"/>
        <v>0</v>
      </c>
      <c r="U227" s="152">
        <f t="shared" si="54"/>
        <v>0</v>
      </c>
      <c r="V227" s="152">
        <f t="shared" si="54"/>
        <v>0</v>
      </c>
      <c r="W227" s="152">
        <f t="shared" si="54"/>
        <v>0</v>
      </c>
      <c r="X227" s="152">
        <f t="shared" si="54"/>
        <v>0</v>
      </c>
      <c r="Y227" s="152">
        <f t="shared" si="54"/>
        <v>0</v>
      </c>
      <c r="Z227" s="152">
        <f t="shared" si="54"/>
        <v>0</v>
      </c>
      <c r="AA227" s="152">
        <f t="shared" si="54"/>
        <v>0</v>
      </c>
      <c r="AB227" s="152">
        <f t="shared" si="54"/>
        <v>0</v>
      </c>
      <c r="AC227" s="152">
        <f t="shared" si="53"/>
        <v>0</v>
      </c>
      <c r="AD227" s="152">
        <f t="shared" si="53"/>
        <v>0</v>
      </c>
      <c r="AE227" s="152">
        <f t="shared" si="53"/>
        <v>0</v>
      </c>
      <c r="AF227" s="152">
        <f t="shared" si="53"/>
        <v>0</v>
      </c>
      <c r="AG227" s="152">
        <f t="shared" si="53"/>
        <v>0</v>
      </c>
      <c r="AH227" s="152">
        <f t="shared" si="53"/>
        <v>0</v>
      </c>
      <c r="AI227" s="152">
        <f t="shared" si="53"/>
        <v>0</v>
      </c>
      <c r="AJ227" s="152">
        <f t="shared" si="53"/>
        <v>0</v>
      </c>
      <c r="AK227" s="152">
        <f t="shared" si="53"/>
        <v>0</v>
      </c>
      <c r="AL227" s="152">
        <f t="shared" si="53"/>
        <v>0</v>
      </c>
      <c r="AM227" s="152">
        <f t="shared" si="53"/>
        <v>0</v>
      </c>
      <c r="AN227" s="152">
        <f t="shared" si="53"/>
        <v>0</v>
      </c>
      <c r="AO227" s="152">
        <f t="shared" si="53"/>
        <v>0</v>
      </c>
      <c r="AP227" s="152">
        <f t="shared" si="53"/>
        <v>0</v>
      </c>
      <c r="AQ227" s="152">
        <f t="shared" si="53"/>
        <v>0</v>
      </c>
      <c r="AR227" s="152">
        <f t="shared" si="44"/>
        <v>0</v>
      </c>
      <c r="AS227" s="152">
        <f t="shared" si="44"/>
        <v>0</v>
      </c>
      <c r="AT227" s="152">
        <f t="shared" si="44"/>
        <v>0</v>
      </c>
      <c r="AU227" s="152">
        <f t="shared" si="44"/>
        <v>0</v>
      </c>
      <c r="AV227" s="152">
        <f t="shared" si="44"/>
        <v>0</v>
      </c>
    </row>
    <row r="228" spans="1:48" x14ac:dyDescent="0.2">
      <c r="A228" s="165"/>
      <c r="B228" s="151" t="str">
        <f>IFERROR(VLOOKUP($A228,Salaire!$C:$E,2,0),"")</f>
        <v/>
      </c>
      <c r="C228" s="151" t="str">
        <f>IFERROR(VLOOKUP($A228,Salaire!$C:$E,3,0),"")</f>
        <v/>
      </c>
      <c r="D228" s="163"/>
      <c r="E228" s="163"/>
      <c r="F228" s="152" t="str">
        <f t="shared" si="48"/>
        <v/>
      </c>
      <c r="G228" s="152" t="str">
        <f t="shared" si="49"/>
        <v/>
      </c>
      <c r="H228" s="166"/>
      <c r="I228" s="165"/>
      <c r="J228" s="165"/>
      <c r="K228" s="152" t="str">
        <f t="shared" si="50"/>
        <v/>
      </c>
      <c r="L228" s="152" t="str">
        <f t="shared" si="47"/>
        <v/>
      </c>
      <c r="M228" s="152">
        <f t="shared" si="54"/>
        <v>0</v>
      </c>
      <c r="N228" s="152">
        <f t="shared" si="54"/>
        <v>0</v>
      </c>
      <c r="O228" s="152">
        <f t="shared" si="54"/>
        <v>0</v>
      </c>
      <c r="P228" s="152">
        <f t="shared" si="54"/>
        <v>0</v>
      </c>
      <c r="Q228" s="152">
        <f t="shared" si="54"/>
        <v>0</v>
      </c>
      <c r="R228" s="152">
        <f t="shared" si="54"/>
        <v>0</v>
      </c>
      <c r="S228" s="152">
        <f t="shared" si="54"/>
        <v>0</v>
      </c>
      <c r="T228" s="152">
        <f t="shared" si="54"/>
        <v>0</v>
      </c>
      <c r="U228" s="152">
        <f t="shared" si="54"/>
        <v>0</v>
      </c>
      <c r="V228" s="152">
        <f t="shared" si="54"/>
        <v>0</v>
      </c>
      <c r="W228" s="152">
        <f t="shared" si="54"/>
        <v>0</v>
      </c>
      <c r="X228" s="152">
        <f t="shared" si="54"/>
        <v>0</v>
      </c>
      <c r="Y228" s="152">
        <f t="shared" si="54"/>
        <v>0</v>
      </c>
      <c r="Z228" s="152">
        <f t="shared" si="54"/>
        <v>0</v>
      </c>
      <c r="AA228" s="152">
        <f t="shared" si="54"/>
        <v>0</v>
      </c>
      <c r="AB228" s="152">
        <f t="shared" si="54"/>
        <v>0</v>
      </c>
      <c r="AC228" s="152">
        <f t="shared" si="53"/>
        <v>0</v>
      </c>
      <c r="AD228" s="152">
        <f t="shared" si="53"/>
        <v>0</v>
      </c>
      <c r="AE228" s="152">
        <f t="shared" si="53"/>
        <v>0</v>
      </c>
      <c r="AF228" s="152">
        <f t="shared" si="53"/>
        <v>0</v>
      </c>
      <c r="AG228" s="152">
        <f t="shared" si="53"/>
        <v>0</v>
      </c>
      <c r="AH228" s="152">
        <f t="shared" si="53"/>
        <v>0</v>
      </c>
      <c r="AI228" s="152">
        <f t="shared" si="53"/>
        <v>0</v>
      </c>
      <c r="AJ228" s="152">
        <f t="shared" si="53"/>
        <v>0</v>
      </c>
      <c r="AK228" s="152">
        <f t="shared" si="53"/>
        <v>0</v>
      </c>
      <c r="AL228" s="152">
        <f t="shared" si="53"/>
        <v>0</v>
      </c>
      <c r="AM228" s="152">
        <f t="shared" si="53"/>
        <v>0</v>
      </c>
      <c r="AN228" s="152">
        <f t="shared" si="53"/>
        <v>0</v>
      </c>
      <c r="AO228" s="152">
        <f t="shared" si="53"/>
        <v>0</v>
      </c>
      <c r="AP228" s="152">
        <f t="shared" si="53"/>
        <v>0</v>
      </c>
      <c r="AQ228" s="152">
        <f t="shared" si="53"/>
        <v>0</v>
      </c>
      <c r="AR228" s="152">
        <f t="shared" si="44"/>
        <v>0</v>
      </c>
      <c r="AS228" s="152">
        <f t="shared" si="44"/>
        <v>0</v>
      </c>
      <c r="AT228" s="152">
        <f t="shared" si="44"/>
        <v>0</v>
      </c>
      <c r="AU228" s="152">
        <f t="shared" si="44"/>
        <v>0</v>
      </c>
      <c r="AV228" s="152">
        <f t="shared" si="44"/>
        <v>0</v>
      </c>
    </row>
    <row r="229" spans="1:48" x14ac:dyDescent="0.2">
      <c r="A229" s="165"/>
      <c r="B229" s="151" t="str">
        <f>IFERROR(VLOOKUP($A229,Salaire!$C:$E,2,0),"")</f>
        <v/>
      </c>
      <c r="C229" s="151" t="str">
        <f>IFERROR(VLOOKUP($A229,Salaire!$C:$E,3,0),"")</f>
        <v/>
      </c>
      <c r="D229" s="163"/>
      <c r="E229" s="163"/>
      <c r="F229" s="152" t="str">
        <f t="shared" si="48"/>
        <v/>
      </c>
      <c r="G229" s="152" t="str">
        <f t="shared" si="49"/>
        <v/>
      </c>
      <c r="H229" s="166"/>
      <c r="I229" s="165"/>
      <c r="J229" s="165"/>
      <c r="K229" s="152" t="str">
        <f t="shared" si="50"/>
        <v/>
      </c>
      <c r="L229" s="152" t="str">
        <f t="shared" si="47"/>
        <v/>
      </c>
      <c r="M229" s="152">
        <f t="shared" si="54"/>
        <v>0</v>
      </c>
      <c r="N229" s="152">
        <f t="shared" si="54"/>
        <v>0</v>
      </c>
      <c r="O229" s="152">
        <f t="shared" si="54"/>
        <v>0</v>
      </c>
      <c r="P229" s="152">
        <f t="shared" si="54"/>
        <v>0</v>
      </c>
      <c r="Q229" s="152">
        <f t="shared" si="54"/>
        <v>0</v>
      </c>
      <c r="R229" s="152">
        <f t="shared" si="54"/>
        <v>0</v>
      </c>
      <c r="S229" s="152">
        <f t="shared" si="54"/>
        <v>0</v>
      </c>
      <c r="T229" s="152">
        <f t="shared" si="54"/>
        <v>0</v>
      </c>
      <c r="U229" s="152">
        <f t="shared" si="54"/>
        <v>0</v>
      </c>
      <c r="V229" s="152">
        <f t="shared" si="54"/>
        <v>0</v>
      </c>
      <c r="W229" s="152">
        <f t="shared" si="54"/>
        <v>0</v>
      </c>
      <c r="X229" s="152">
        <f t="shared" si="54"/>
        <v>0</v>
      </c>
      <c r="Y229" s="152">
        <f t="shared" si="54"/>
        <v>0</v>
      </c>
      <c r="Z229" s="152">
        <f t="shared" si="54"/>
        <v>0</v>
      </c>
      <c r="AA229" s="152">
        <f t="shared" si="54"/>
        <v>0</v>
      </c>
      <c r="AB229" s="152">
        <f t="shared" si="54"/>
        <v>0</v>
      </c>
      <c r="AC229" s="152">
        <f t="shared" si="53"/>
        <v>0</v>
      </c>
      <c r="AD229" s="152">
        <f t="shared" si="53"/>
        <v>0</v>
      </c>
      <c r="AE229" s="152">
        <f t="shared" si="53"/>
        <v>0</v>
      </c>
      <c r="AF229" s="152">
        <f t="shared" si="53"/>
        <v>0</v>
      </c>
      <c r="AG229" s="152">
        <f t="shared" si="53"/>
        <v>0</v>
      </c>
      <c r="AH229" s="152">
        <f t="shared" si="53"/>
        <v>0</v>
      </c>
      <c r="AI229" s="152">
        <f t="shared" si="53"/>
        <v>0</v>
      </c>
      <c r="AJ229" s="152">
        <f t="shared" si="53"/>
        <v>0</v>
      </c>
      <c r="AK229" s="152">
        <f t="shared" si="53"/>
        <v>0</v>
      </c>
      <c r="AL229" s="152">
        <f t="shared" si="53"/>
        <v>0</v>
      </c>
      <c r="AM229" s="152">
        <f t="shared" si="53"/>
        <v>0</v>
      </c>
      <c r="AN229" s="152">
        <f t="shared" si="53"/>
        <v>0</v>
      </c>
      <c r="AO229" s="152">
        <f t="shared" si="53"/>
        <v>0</v>
      </c>
      <c r="AP229" s="152">
        <f t="shared" si="53"/>
        <v>0</v>
      </c>
      <c r="AQ229" s="152">
        <f t="shared" si="53"/>
        <v>0</v>
      </c>
      <c r="AR229" s="152">
        <f t="shared" si="44"/>
        <v>0</v>
      </c>
      <c r="AS229" s="152">
        <f t="shared" si="44"/>
        <v>0</v>
      </c>
      <c r="AT229" s="152">
        <f t="shared" si="44"/>
        <v>0</v>
      </c>
      <c r="AU229" s="152">
        <f t="shared" si="44"/>
        <v>0</v>
      </c>
      <c r="AV229" s="152">
        <f t="shared" si="44"/>
        <v>0</v>
      </c>
    </row>
    <row r="230" spans="1:48" x14ac:dyDescent="0.2">
      <c r="A230" s="165"/>
      <c r="B230" s="151" t="str">
        <f>IFERROR(VLOOKUP($A230,Salaire!$C:$E,2,0),"")</f>
        <v/>
      </c>
      <c r="C230" s="151" t="str">
        <f>IFERROR(VLOOKUP($A230,Salaire!$C:$E,3,0),"")</f>
        <v/>
      </c>
      <c r="D230" s="163"/>
      <c r="E230" s="163"/>
      <c r="F230" s="152" t="str">
        <f t="shared" si="48"/>
        <v/>
      </c>
      <c r="G230" s="152" t="str">
        <f t="shared" si="49"/>
        <v/>
      </c>
      <c r="H230" s="166"/>
      <c r="I230" s="165"/>
      <c r="J230" s="165"/>
      <c r="K230" s="152" t="str">
        <f t="shared" si="50"/>
        <v/>
      </c>
      <c r="L230" s="152" t="str">
        <f t="shared" si="47"/>
        <v/>
      </c>
      <c r="M230" s="152">
        <f t="shared" si="54"/>
        <v>0</v>
      </c>
      <c r="N230" s="152">
        <f t="shared" si="54"/>
        <v>0</v>
      </c>
      <c r="O230" s="152">
        <f t="shared" si="54"/>
        <v>0</v>
      </c>
      <c r="P230" s="152">
        <f t="shared" si="54"/>
        <v>0</v>
      </c>
      <c r="Q230" s="152">
        <f t="shared" si="54"/>
        <v>0</v>
      </c>
      <c r="R230" s="152">
        <f t="shared" si="54"/>
        <v>0</v>
      </c>
      <c r="S230" s="152">
        <f t="shared" si="54"/>
        <v>0</v>
      </c>
      <c r="T230" s="152">
        <f t="shared" si="54"/>
        <v>0</v>
      </c>
      <c r="U230" s="152">
        <f t="shared" si="54"/>
        <v>0</v>
      </c>
      <c r="V230" s="152">
        <f t="shared" si="54"/>
        <v>0</v>
      </c>
      <c r="W230" s="152">
        <f t="shared" si="54"/>
        <v>0</v>
      </c>
      <c r="X230" s="152">
        <f t="shared" si="54"/>
        <v>0</v>
      </c>
      <c r="Y230" s="152">
        <f t="shared" si="54"/>
        <v>0</v>
      </c>
      <c r="Z230" s="152">
        <f t="shared" si="54"/>
        <v>0</v>
      </c>
      <c r="AA230" s="152">
        <f t="shared" si="54"/>
        <v>0</v>
      </c>
      <c r="AB230" s="152">
        <f t="shared" si="54"/>
        <v>0</v>
      </c>
      <c r="AC230" s="152">
        <f t="shared" si="53"/>
        <v>0</v>
      </c>
      <c r="AD230" s="152">
        <f t="shared" si="53"/>
        <v>0</v>
      </c>
      <c r="AE230" s="152">
        <f t="shared" si="53"/>
        <v>0</v>
      </c>
      <c r="AF230" s="152">
        <f t="shared" si="53"/>
        <v>0</v>
      </c>
      <c r="AG230" s="152">
        <f t="shared" si="53"/>
        <v>0</v>
      </c>
      <c r="AH230" s="152">
        <f t="shared" si="53"/>
        <v>0</v>
      </c>
      <c r="AI230" s="152">
        <f t="shared" si="53"/>
        <v>0</v>
      </c>
      <c r="AJ230" s="152">
        <f t="shared" si="53"/>
        <v>0</v>
      </c>
      <c r="AK230" s="152">
        <f t="shared" si="53"/>
        <v>0</v>
      </c>
      <c r="AL230" s="152">
        <f t="shared" si="53"/>
        <v>0</v>
      </c>
      <c r="AM230" s="152">
        <f t="shared" si="53"/>
        <v>0</v>
      </c>
      <c r="AN230" s="152">
        <f t="shared" si="53"/>
        <v>0</v>
      </c>
      <c r="AO230" s="152">
        <f t="shared" si="53"/>
        <v>0</v>
      </c>
      <c r="AP230" s="152">
        <f t="shared" si="53"/>
        <v>0</v>
      </c>
      <c r="AQ230" s="152">
        <f t="shared" si="53"/>
        <v>0</v>
      </c>
      <c r="AR230" s="152">
        <f t="shared" si="44"/>
        <v>0</v>
      </c>
      <c r="AS230" s="152">
        <f t="shared" si="44"/>
        <v>0</v>
      </c>
      <c r="AT230" s="152">
        <f t="shared" si="44"/>
        <v>0</v>
      </c>
      <c r="AU230" s="152">
        <f t="shared" si="44"/>
        <v>0</v>
      </c>
      <c r="AV230" s="152">
        <f t="shared" si="44"/>
        <v>0</v>
      </c>
    </row>
    <row r="231" spans="1:48" x14ac:dyDescent="0.2">
      <c r="A231" s="165"/>
      <c r="B231" s="151" t="str">
        <f>IFERROR(VLOOKUP($A231,Salaire!$C:$E,2,0),"")</f>
        <v/>
      </c>
      <c r="C231" s="151" t="str">
        <f>IFERROR(VLOOKUP($A231,Salaire!$C:$E,3,0),"")</f>
        <v/>
      </c>
      <c r="D231" s="163"/>
      <c r="E231" s="163"/>
      <c r="F231" s="152" t="str">
        <f t="shared" si="48"/>
        <v/>
      </c>
      <c r="G231" s="152" t="str">
        <f t="shared" si="49"/>
        <v/>
      </c>
      <c r="H231" s="166"/>
      <c r="I231" s="165"/>
      <c r="J231" s="165"/>
      <c r="K231" s="152" t="str">
        <f t="shared" si="50"/>
        <v/>
      </c>
      <c r="L231" s="152" t="str">
        <f t="shared" si="47"/>
        <v/>
      </c>
      <c r="M231" s="152">
        <f t="shared" si="54"/>
        <v>0</v>
      </c>
      <c r="N231" s="152">
        <f t="shared" si="54"/>
        <v>0</v>
      </c>
      <c r="O231" s="152">
        <f t="shared" si="54"/>
        <v>0</v>
      </c>
      <c r="P231" s="152">
        <f t="shared" si="54"/>
        <v>0</v>
      </c>
      <c r="Q231" s="152">
        <f t="shared" si="54"/>
        <v>0</v>
      </c>
      <c r="R231" s="152">
        <f t="shared" si="54"/>
        <v>0</v>
      </c>
      <c r="S231" s="152">
        <f t="shared" si="54"/>
        <v>0</v>
      </c>
      <c r="T231" s="152">
        <f t="shared" si="54"/>
        <v>0</v>
      </c>
      <c r="U231" s="152">
        <f t="shared" si="54"/>
        <v>0</v>
      </c>
      <c r="V231" s="152">
        <f t="shared" si="54"/>
        <v>0</v>
      </c>
      <c r="W231" s="152">
        <f t="shared" si="54"/>
        <v>0</v>
      </c>
      <c r="X231" s="152">
        <f t="shared" si="54"/>
        <v>0</v>
      </c>
      <c r="Y231" s="152">
        <f t="shared" si="54"/>
        <v>0</v>
      </c>
      <c r="Z231" s="152">
        <f t="shared" si="54"/>
        <v>0</v>
      </c>
      <c r="AA231" s="152">
        <f t="shared" si="54"/>
        <v>0</v>
      </c>
      <c r="AB231" s="152">
        <f t="shared" si="54"/>
        <v>0</v>
      </c>
      <c r="AC231" s="152">
        <f t="shared" si="53"/>
        <v>0</v>
      </c>
      <c r="AD231" s="152">
        <f t="shared" si="53"/>
        <v>0</v>
      </c>
      <c r="AE231" s="152">
        <f t="shared" si="53"/>
        <v>0</v>
      </c>
      <c r="AF231" s="152">
        <f t="shared" si="53"/>
        <v>0</v>
      </c>
      <c r="AG231" s="152">
        <f t="shared" si="53"/>
        <v>0</v>
      </c>
      <c r="AH231" s="152">
        <f t="shared" si="53"/>
        <v>0</v>
      </c>
      <c r="AI231" s="152">
        <f t="shared" si="53"/>
        <v>0</v>
      </c>
      <c r="AJ231" s="152">
        <f t="shared" si="53"/>
        <v>0</v>
      </c>
      <c r="AK231" s="152">
        <f t="shared" si="53"/>
        <v>0</v>
      </c>
      <c r="AL231" s="152">
        <f t="shared" si="53"/>
        <v>0</v>
      </c>
      <c r="AM231" s="152">
        <f t="shared" si="53"/>
        <v>0</v>
      </c>
      <c r="AN231" s="152">
        <f t="shared" si="53"/>
        <v>0</v>
      </c>
      <c r="AO231" s="152">
        <f t="shared" si="53"/>
        <v>0</v>
      </c>
      <c r="AP231" s="152">
        <f t="shared" si="53"/>
        <v>0</v>
      </c>
      <c r="AQ231" s="152">
        <f t="shared" si="53"/>
        <v>0</v>
      </c>
      <c r="AR231" s="152">
        <f t="shared" si="44"/>
        <v>0</v>
      </c>
      <c r="AS231" s="152">
        <f t="shared" si="44"/>
        <v>0</v>
      </c>
      <c r="AT231" s="152">
        <f t="shared" si="44"/>
        <v>0</v>
      </c>
      <c r="AU231" s="152">
        <f t="shared" si="44"/>
        <v>0</v>
      </c>
      <c r="AV231" s="152">
        <f t="shared" si="44"/>
        <v>0</v>
      </c>
    </row>
    <row r="232" spans="1:48" x14ac:dyDescent="0.2">
      <c r="A232" s="165"/>
      <c r="B232" s="151" t="str">
        <f>IFERROR(VLOOKUP($A232,Salaire!$C:$E,2,0),"")</f>
        <v/>
      </c>
      <c r="C232" s="151" t="str">
        <f>IFERROR(VLOOKUP($A232,Salaire!$C:$E,3,0),"")</f>
        <v/>
      </c>
      <c r="D232" s="163"/>
      <c r="E232" s="163"/>
      <c r="F232" s="152" t="str">
        <f t="shared" si="48"/>
        <v/>
      </c>
      <c r="G232" s="152" t="str">
        <f t="shared" si="49"/>
        <v/>
      </c>
      <c r="H232" s="166"/>
      <c r="I232" s="165"/>
      <c r="J232" s="165"/>
      <c r="K232" s="152" t="str">
        <f t="shared" si="50"/>
        <v/>
      </c>
      <c r="L232" s="152" t="str">
        <f t="shared" si="47"/>
        <v/>
      </c>
      <c r="M232" s="152">
        <f t="shared" si="54"/>
        <v>0</v>
      </c>
      <c r="N232" s="152">
        <f t="shared" si="54"/>
        <v>0</v>
      </c>
      <c r="O232" s="152">
        <f t="shared" si="54"/>
        <v>0</v>
      </c>
      <c r="P232" s="152">
        <f t="shared" si="54"/>
        <v>0</v>
      </c>
      <c r="Q232" s="152">
        <f t="shared" si="54"/>
        <v>0</v>
      </c>
      <c r="R232" s="152">
        <f t="shared" si="54"/>
        <v>0</v>
      </c>
      <c r="S232" s="152">
        <f t="shared" si="54"/>
        <v>0</v>
      </c>
      <c r="T232" s="152">
        <f t="shared" si="54"/>
        <v>0</v>
      </c>
      <c r="U232" s="152">
        <f t="shared" si="54"/>
        <v>0</v>
      </c>
      <c r="V232" s="152">
        <f t="shared" si="54"/>
        <v>0</v>
      </c>
      <c r="W232" s="152">
        <f t="shared" si="54"/>
        <v>0</v>
      </c>
      <c r="X232" s="152">
        <f t="shared" si="54"/>
        <v>0</v>
      </c>
      <c r="Y232" s="152">
        <f t="shared" si="54"/>
        <v>0</v>
      </c>
      <c r="Z232" s="152">
        <f t="shared" si="54"/>
        <v>0</v>
      </c>
      <c r="AA232" s="152">
        <f t="shared" si="54"/>
        <v>0</v>
      </c>
      <c r="AB232" s="152">
        <f t="shared" si="54"/>
        <v>0</v>
      </c>
      <c r="AC232" s="152">
        <f t="shared" si="53"/>
        <v>0</v>
      </c>
      <c r="AD232" s="152">
        <f t="shared" si="53"/>
        <v>0</v>
      </c>
      <c r="AE232" s="152">
        <f t="shared" si="53"/>
        <v>0</v>
      </c>
      <c r="AF232" s="152">
        <f t="shared" si="53"/>
        <v>0</v>
      </c>
      <c r="AG232" s="152">
        <f t="shared" si="53"/>
        <v>0</v>
      </c>
      <c r="AH232" s="152">
        <f t="shared" si="53"/>
        <v>0</v>
      </c>
      <c r="AI232" s="152">
        <f t="shared" si="53"/>
        <v>0</v>
      </c>
      <c r="AJ232" s="152">
        <f t="shared" si="53"/>
        <v>0</v>
      </c>
      <c r="AK232" s="152">
        <f t="shared" si="53"/>
        <v>0</v>
      </c>
      <c r="AL232" s="152">
        <f t="shared" si="53"/>
        <v>0</v>
      </c>
      <c r="AM232" s="152">
        <f t="shared" si="53"/>
        <v>0</v>
      </c>
      <c r="AN232" s="152">
        <f t="shared" si="53"/>
        <v>0</v>
      </c>
      <c r="AO232" s="152">
        <f t="shared" si="53"/>
        <v>0</v>
      </c>
      <c r="AP232" s="152">
        <f t="shared" si="53"/>
        <v>0</v>
      </c>
      <c r="AQ232" s="152">
        <f t="shared" si="53"/>
        <v>0</v>
      </c>
      <c r="AR232" s="152">
        <f t="shared" si="44"/>
        <v>0</v>
      </c>
      <c r="AS232" s="152">
        <f t="shared" si="44"/>
        <v>0</v>
      </c>
      <c r="AT232" s="152">
        <f t="shared" si="44"/>
        <v>0</v>
      </c>
      <c r="AU232" s="152">
        <f t="shared" si="44"/>
        <v>0</v>
      </c>
      <c r="AV232" s="152">
        <f t="shared" si="44"/>
        <v>0</v>
      </c>
    </row>
    <row r="233" spans="1:48" x14ac:dyDescent="0.2">
      <c r="A233" s="165"/>
      <c r="B233" s="151" t="str">
        <f>IFERROR(VLOOKUP($A233,Salaire!$C:$E,2,0),"")</f>
        <v/>
      </c>
      <c r="C233" s="151" t="str">
        <f>IFERROR(VLOOKUP($A233,Salaire!$C:$E,3,0),"")</f>
        <v/>
      </c>
      <c r="D233" s="163"/>
      <c r="E233" s="163"/>
      <c r="F233" s="152" t="str">
        <f t="shared" si="48"/>
        <v/>
      </c>
      <c r="G233" s="152" t="str">
        <f t="shared" si="49"/>
        <v/>
      </c>
      <c r="H233" s="166"/>
      <c r="I233" s="165"/>
      <c r="J233" s="165"/>
      <c r="K233" s="152" t="str">
        <f t="shared" si="50"/>
        <v/>
      </c>
      <c r="L233" s="152" t="str">
        <f t="shared" si="47"/>
        <v/>
      </c>
      <c r="M233" s="152">
        <f t="shared" si="54"/>
        <v>0</v>
      </c>
      <c r="N233" s="152">
        <f t="shared" si="54"/>
        <v>0</v>
      </c>
      <c r="O233" s="152">
        <f t="shared" si="54"/>
        <v>0</v>
      </c>
      <c r="P233" s="152">
        <f t="shared" si="54"/>
        <v>0</v>
      </c>
      <c r="Q233" s="152">
        <f t="shared" si="54"/>
        <v>0</v>
      </c>
      <c r="R233" s="152">
        <f t="shared" si="54"/>
        <v>0</v>
      </c>
      <c r="S233" s="152">
        <f t="shared" si="54"/>
        <v>0</v>
      </c>
      <c r="T233" s="152">
        <f t="shared" si="54"/>
        <v>0</v>
      </c>
      <c r="U233" s="152">
        <f t="shared" si="54"/>
        <v>0</v>
      </c>
      <c r="V233" s="152">
        <f t="shared" si="54"/>
        <v>0</v>
      </c>
      <c r="W233" s="152">
        <f t="shared" si="54"/>
        <v>0</v>
      </c>
      <c r="X233" s="152">
        <f t="shared" si="54"/>
        <v>0</v>
      </c>
      <c r="Y233" s="152">
        <f t="shared" si="54"/>
        <v>0</v>
      </c>
      <c r="Z233" s="152">
        <f t="shared" si="54"/>
        <v>0</v>
      </c>
      <c r="AA233" s="152">
        <f t="shared" si="54"/>
        <v>0</v>
      </c>
      <c r="AB233" s="152">
        <f t="shared" si="54"/>
        <v>0</v>
      </c>
      <c r="AC233" s="152">
        <f t="shared" si="53"/>
        <v>0</v>
      </c>
      <c r="AD233" s="152">
        <f t="shared" si="53"/>
        <v>0</v>
      </c>
      <c r="AE233" s="152">
        <f t="shared" si="53"/>
        <v>0</v>
      </c>
      <c r="AF233" s="152">
        <f t="shared" si="53"/>
        <v>0</v>
      </c>
      <c r="AG233" s="152">
        <f t="shared" si="53"/>
        <v>0</v>
      </c>
      <c r="AH233" s="152">
        <f t="shared" si="53"/>
        <v>0</v>
      </c>
      <c r="AI233" s="152">
        <f t="shared" si="53"/>
        <v>0</v>
      </c>
      <c r="AJ233" s="152">
        <f t="shared" si="53"/>
        <v>0</v>
      </c>
      <c r="AK233" s="152">
        <f t="shared" si="53"/>
        <v>0</v>
      </c>
      <c r="AL233" s="152">
        <f t="shared" si="53"/>
        <v>0</v>
      </c>
      <c r="AM233" s="152">
        <f t="shared" si="53"/>
        <v>0</v>
      </c>
      <c r="AN233" s="152">
        <f t="shared" si="53"/>
        <v>0</v>
      </c>
      <c r="AO233" s="152">
        <f t="shared" si="53"/>
        <v>0</v>
      </c>
      <c r="AP233" s="152">
        <f t="shared" si="53"/>
        <v>0</v>
      </c>
      <c r="AQ233" s="152">
        <f t="shared" si="53"/>
        <v>0</v>
      </c>
      <c r="AR233" s="152">
        <f t="shared" si="44"/>
        <v>0</v>
      </c>
      <c r="AS233" s="152">
        <f t="shared" si="44"/>
        <v>0</v>
      </c>
      <c r="AT233" s="152">
        <f t="shared" si="44"/>
        <v>0</v>
      </c>
      <c r="AU233" s="152">
        <f t="shared" si="44"/>
        <v>0</v>
      </c>
      <c r="AV233" s="152">
        <f t="shared" si="44"/>
        <v>0</v>
      </c>
    </row>
    <row r="234" spans="1:48" x14ac:dyDescent="0.2">
      <c r="A234" s="165"/>
      <c r="B234" s="151" t="str">
        <f>IFERROR(VLOOKUP($A234,Salaire!$C:$E,2,0),"")</f>
        <v/>
      </c>
      <c r="C234" s="151" t="str">
        <f>IFERROR(VLOOKUP($A234,Salaire!$C:$E,3,0),"")</f>
        <v/>
      </c>
      <c r="D234" s="163"/>
      <c r="E234" s="163"/>
      <c r="F234" s="152" t="str">
        <f t="shared" si="48"/>
        <v/>
      </c>
      <c r="G234" s="152" t="str">
        <f t="shared" si="49"/>
        <v/>
      </c>
      <c r="H234" s="166"/>
      <c r="I234" s="165"/>
      <c r="J234" s="165"/>
      <c r="K234" s="152" t="str">
        <f t="shared" si="50"/>
        <v/>
      </c>
      <c r="L234" s="152" t="str">
        <f t="shared" si="47"/>
        <v/>
      </c>
      <c r="M234" s="152">
        <f t="shared" si="54"/>
        <v>0</v>
      </c>
      <c r="N234" s="152">
        <f t="shared" si="54"/>
        <v>0</v>
      </c>
      <c r="O234" s="152">
        <f t="shared" si="54"/>
        <v>0</v>
      </c>
      <c r="P234" s="152">
        <f t="shared" si="54"/>
        <v>0</v>
      </c>
      <c r="Q234" s="152">
        <f t="shared" si="54"/>
        <v>0</v>
      </c>
      <c r="R234" s="152">
        <f t="shared" si="54"/>
        <v>0</v>
      </c>
      <c r="S234" s="152">
        <f t="shared" si="54"/>
        <v>0</v>
      </c>
      <c r="T234" s="152">
        <f t="shared" si="54"/>
        <v>0</v>
      </c>
      <c r="U234" s="152">
        <f t="shared" si="54"/>
        <v>0</v>
      </c>
      <c r="V234" s="152">
        <f t="shared" si="54"/>
        <v>0</v>
      </c>
      <c r="W234" s="152">
        <f t="shared" si="54"/>
        <v>0</v>
      </c>
      <c r="X234" s="152">
        <f t="shared" si="54"/>
        <v>0</v>
      </c>
      <c r="Y234" s="152">
        <f t="shared" si="54"/>
        <v>0</v>
      </c>
      <c r="Z234" s="152">
        <f t="shared" si="54"/>
        <v>0</v>
      </c>
      <c r="AA234" s="152">
        <f t="shared" si="54"/>
        <v>0</v>
      </c>
      <c r="AB234" s="152">
        <f t="shared" si="54"/>
        <v>0</v>
      </c>
      <c r="AC234" s="152">
        <f t="shared" si="53"/>
        <v>0</v>
      </c>
      <c r="AD234" s="152">
        <f t="shared" si="53"/>
        <v>0</v>
      </c>
      <c r="AE234" s="152">
        <f t="shared" si="53"/>
        <v>0</v>
      </c>
      <c r="AF234" s="152">
        <f t="shared" si="53"/>
        <v>0</v>
      </c>
      <c r="AG234" s="152">
        <f t="shared" si="53"/>
        <v>0</v>
      </c>
      <c r="AH234" s="152">
        <f t="shared" si="53"/>
        <v>0</v>
      </c>
      <c r="AI234" s="152">
        <f t="shared" si="53"/>
        <v>0</v>
      </c>
      <c r="AJ234" s="152">
        <f t="shared" si="53"/>
        <v>0</v>
      </c>
      <c r="AK234" s="152">
        <f t="shared" si="53"/>
        <v>0</v>
      </c>
      <c r="AL234" s="152">
        <f t="shared" si="53"/>
        <v>0</v>
      </c>
      <c r="AM234" s="152">
        <f t="shared" si="53"/>
        <v>0</v>
      </c>
      <c r="AN234" s="152">
        <f t="shared" si="53"/>
        <v>0</v>
      </c>
      <c r="AO234" s="152">
        <f t="shared" si="53"/>
        <v>0</v>
      </c>
      <c r="AP234" s="152">
        <f t="shared" si="53"/>
        <v>0</v>
      </c>
      <c r="AQ234" s="152">
        <f t="shared" si="53"/>
        <v>0</v>
      </c>
      <c r="AR234" s="152">
        <f t="shared" si="44"/>
        <v>0</v>
      </c>
      <c r="AS234" s="152">
        <f t="shared" si="44"/>
        <v>0</v>
      </c>
      <c r="AT234" s="152">
        <f t="shared" si="44"/>
        <v>0</v>
      </c>
      <c r="AU234" s="152">
        <f t="shared" si="44"/>
        <v>0</v>
      </c>
      <c r="AV234" s="152">
        <f t="shared" si="44"/>
        <v>0</v>
      </c>
    </row>
    <row r="235" spans="1:48" x14ac:dyDescent="0.2">
      <c r="A235" s="165"/>
      <c r="B235" s="151" t="str">
        <f>IFERROR(VLOOKUP($A235,Salaire!$C:$E,2,0),"")</f>
        <v/>
      </c>
      <c r="C235" s="151" t="str">
        <f>IFERROR(VLOOKUP($A235,Salaire!$C:$E,3,0),"")</f>
        <v/>
      </c>
      <c r="D235" s="163"/>
      <c r="E235" s="163"/>
      <c r="F235" s="152" t="str">
        <f t="shared" si="48"/>
        <v/>
      </c>
      <c r="G235" s="152" t="str">
        <f t="shared" si="49"/>
        <v/>
      </c>
      <c r="H235" s="166"/>
      <c r="I235" s="165"/>
      <c r="J235" s="165"/>
      <c r="K235" s="152" t="str">
        <f t="shared" si="50"/>
        <v/>
      </c>
      <c r="L235" s="152" t="str">
        <f t="shared" si="47"/>
        <v/>
      </c>
      <c r="M235" s="152">
        <f t="shared" si="54"/>
        <v>0</v>
      </c>
      <c r="N235" s="152">
        <f t="shared" si="54"/>
        <v>0</v>
      </c>
      <c r="O235" s="152">
        <f t="shared" si="54"/>
        <v>0</v>
      </c>
      <c r="P235" s="152">
        <f t="shared" si="54"/>
        <v>0</v>
      </c>
      <c r="Q235" s="152">
        <f t="shared" si="54"/>
        <v>0</v>
      </c>
      <c r="R235" s="152">
        <f t="shared" si="54"/>
        <v>0</v>
      </c>
      <c r="S235" s="152">
        <f t="shared" si="54"/>
        <v>0</v>
      </c>
      <c r="T235" s="152">
        <f t="shared" si="54"/>
        <v>0</v>
      </c>
      <c r="U235" s="152">
        <f t="shared" si="54"/>
        <v>0</v>
      </c>
      <c r="V235" s="152">
        <f t="shared" si="54"/>
        <v>0</v>
      </c>
      <c r="W235" s="152">
        <f t="shared" si="54"/>
        <v>0</v>
      </c>
      <c r="X235" s="152">
        <f t="shared" si="54"/>
        <v>0</v>
      </c>
      <c r="Y235" s="152">
        <f t="shared" si="54"/>
        <v>0</v>
      </c>
      <c r="Z235" s="152">
        <f t="shared" si="54"/>
        <v>0</v>
      </c>
      <c r="AA235" s="152">
        <f t="shared" si="54"/>
        <v>0</v>
      </c>
      <c r="AB235" s="152">
        <f t="shared" si="54"/>
        <v>0</v>
      </c>
      <c r="AC235" s="152">
        <f t="shared" si="53"/>
        <v>0</v>
      </c>
      <c r="AD235" s="152">
        <f t="shared" si="53"/>
        <v>0</v>
      </c>
      <c r="AE235" s="152">
        <f t="shared" si="53"/>
        <v>0</v>
      </c>
      <c r="AF235" s="152">
        <f t="shared" si="53"/>
        <v>0</v>
      </c>
      <c r="AG235" s="152">
        <f t="shared" si="53"/>
        <v>0</v>
      </c>
      <c r="AH235" s="152">
        <f t="shared" si="53"/>
        <v>0</v>
      </c>
      <c r="AI235" s="152">
        <f t="shared" si="53"/>
        <v>0</v>
      </c>
      <c r="AJ235" s="152">
        <f t="shared" si="53"/>
        <v>0</v>
      </c>
      <c r="AK235" s="152">
        <f t="shared" si="53"/>
        <v>0</v>
      </c>
      <c r="AL235" s="152">
        <f t="shared" si="53"/>
        <v>0</v>
      </c>
      <c r="AM235" s="152">
        <f t="shared" si="53"/>
        <v>0</v>
      </c>
      <c r="AN235" s="152">
        <f t="shared" si="53"/>
        <v>0</v>
      </c>
      <c r="AO235" s="152">
        <f t="shared" si="53"/>
        <v>0</v>
      </c>
      <c r="AP235" s="152">
        <f t="shared" si="53"/>
        <v>0</v>
      </c>
      <c r="AQ235" s="152">
        <f t="shared" si="53"/>
        <v>0</v>
      </c>
      <c r="AR235" s="152">
        <f t="shared" si="44"/>
        <v>0</v>
      </c>
      <c r="AS235" s="152">
        <f t="shared" si="44"/>
        <v>0</v>
      </c>
      <c r="AT235" s="152">
        <f t="shared" si="44"/>
        <v>0</v>
      </c>
      <c r="AU235" s="152">
        <f t="shared" si="44"/>
        <v>0</v>
      </c>
      <c r="AV235" s="152">
        <f t="shared" si="44"/>
        <v>0</v>
      </c>
    </row>
    <row r="236" spans="1:48" x14ac:dyDescent="0.2">
      <c r="A236" s="165"/>
      <c r="B236" s="151" t="str">
        <f>IFERROR(VLOOKUP($A236,Salaire!$C:$E,2,0),"")</f>
        <v/>
      </c>
      <c r="C236" s="151" t="str">
        <f>IFERROR(VLOOKUP($A236,Salaire!$C:$E,3,0),"")</f>
        <v/>
      </c>
      <c r="D236" s="163"/>
      <c r="E236" s="163"/>
      <c r="F236" s="152" t="str">
        <f t="shared" si="48"/>
        <v/>
      </c>
      <c r="G236" s="152" t="str">
        <f t="shared" si="49"/>
        <v/>
      </c>
      <c r="H236" s="166"/>
      <c r="I236" s="165"/>
      <c r="J236" s="165"/>
      <c r="K236" s="152" t="str">
        <f t="shared" si="50"/>
        <v/>
      </c>
      <c r="L236" s="152" t="str">
        <f t="shared" si="47"/>
        <v/>
      </c>
      <c r="M236" s="152">
        <f t="shared" si="54"/>
        <v>0</v>
      </c>
      <c r="N236" s="152">
        <f t="shared" si="54"/>
        <v>0</v>
      </c>
      <c r="O236" s="152">
        <f t="shared" si="54"/>
        <v>0</v>
      </c>
      <c r="P236" s="152">
        <f t="shared" si="54"/>
        <v>0</v>
      </c>
      <c r="Q236" s="152">
        <f t="shared" si="54"/>
        <v>0</v>
      </c>
      <c r="R236" s="152">
        <f t="shared" si="54"/>
        <v>0</v>
      </c>
      <c r="S236" s="152">
        <f t="shared" si="54"/>
        <v>0</v>
      </c>
      <c r="T236" s="152">
        <f t="shared" si="54"/>
        <v>0</v>
      </c>
      <c r="U236" s="152">
        <f t="shared" si="54"/>
        <v>0</v>
      </c>
      <c r="V236" s="152">
        <f t="shared" si="54"/>
        <v>0</v>
      </c>
      <c r="W236" s="152">
        <f t="shared" si="54"/>
        <v>0</v>
      </c>
      <c r="X236" s="152">
        <f t="shared" si="54"/>
        <v>0</v>
      </c>
      <c r="Y236" s="152">
        <f t="shared" si="54"/>
        <v>0</v>
      </c>
      <c r="Z236" s="152">
        <f t="shared" si="54"/>
        <v>0</v>
      </c>
      <c r="AA236" s="152">
        <f t="shared" si="54"/>
        <v>0</v>
      </c>
      <c r="AB236" s="152">
        <f t="shared" si="54"/>
        <v>0</v>
      </c>
      <c r="AC236" s="152">
        <f t="shared" si="53"/>
        <v>0</v>
      </c>
      <c r="AD236" s="152">
        <f t="shared" si="53"/>
        <v>0</v>
      </c>
      <c r="AE236" s="152">
        <f t="shared" si="53"/>
        <v>0</v>
      </c>
      <c r="AF236" s="152">
        <f t="shared" si="53"/>
        <v>0</v>
      </c>
      <c r="AG236" s="152">
        <f t="shared" si="53"/>
        <v>0</v>
      </c>
      <c r="AH236" s="152">
        <f t="shared" si="53"/>
        <v>0</v>
      </c>
      <c r="AI236" s="152">
        <f t="shared" si="53"/>
        <v>0</v>
      </c>
      <c r="AJ236" s="152">
        <f t="shared" si="53"/>
        <v>0</v>
      </c>
      <c r="AK236" s="152">
        <f t="shared" si="53"/>
        <v>0</v>
      </c>
      <c r="AL236" s="152">
        <f t="shared" si="53"/>
        <v>0</v>
      </c>
      <c r="AM236" s="152">
        <f t="shared" si="53"/>
        <v>0</v>
      </c>
      <c r="AN236" s="152">
        <f t="shared" si="53"/>
        <v>0</v>
      </c>
      <c r="AO236" s="152">
        <f t="shared" si="53"/>
        <v>0</v>
      </c>
      <c r="AP236" s="152">
        <f t="shared" si="53"/>
        <v>0</v>
      </c>
      <c r="AQ236" s="152">
        <f t="shared" si="53"/>
        <v>0</v>
      </c>
      <c r="AR236" s="152">
        <f t="shared" si="44"/>
        <v>0</v>
      </c>
      <c r="AS236" s="152">
        <f t="shared" si="44"/>
        <v>0</v>
      </c>
      <c r="AT236" s="152">
        <f t="shared" si="44"/>
        <v>0</v>
      </c>
      <c r="AU236" s="152">
        <f t="shared" si="44"/>
        <v>0</v>
      </c>
      <c r="AV236" s="152">
        <f t="shared" si="44"/>
        <v>0</v>
      </c>
    </row>
    <row r="237" spans="1:48" x14ac:dyDescent="0.2">
      <c r="A237" s="165"/>
      <c r="B237" s="151" t="str">
        <f>IFERROR(VLOOKUP($A237,Salaire!$C:$E,2,0),"")</f>
        <v/>
      </c>
      <c r="C237" s="151" t="str">
        <f>IFERROR(VLOOKUP($A237,Salaire!$C:$E,3,0),"")</f>
        <v/>
      </c>
      <c r="D237" s="163"/>
      <c r="E237" s="163"/>
      <c r="F237" s="152" t="str">
        <f t="shared" si="48"/>
        <v/>
      </c>
      <c r="G237" s="152" t="str">
        <f t="shared" si="49"/>
        <v/>
      </c>
      <c r="H237" s="166"/>
      <c r="I237" s="165"/>
      <c r="J237" s="165"/>
      <c r="K237" s="152" t="str">
        <f t="shared" si="50"/>
        <v/>
      </c>
      <c r="L237" s="152" t="str">
        <f t="shared" si="47"/>
        <v/>
      </c>
      <c r="M237" s="152">
        <f t="shared" si="54"/>
        <v>0</v>
      </c>
      <c r="N237" s="152">
        <f t="shared" si="54"/>
        <v>0</v>
      </c>
      <c r="O237" s="152">
        <f t="shared" si="54"/>
        <v>0</v>
      </c>
      <c r="P237" s="152">
        <f t="shared" si="54"/>
        <v>0</v>
      </c>
      <c r="Q237" s="152">
        <f t="shared" si="54"/>
        <v>0</v>
      </c>
      <c r="R237" s="152">
        <f t="shared" si="54"/>
        <v>0</v>
      </c>
      <c r="S237" s="152">
        <f t="shared" si="54"/>
        <v>0</v>
      </c>
      <c r="T237" s="152">
        <f t="shared" si="54"/>
        <v>0</v>
      </c>
      <c r="U237" s="152">
        <f t="shared" si="54"/>
        <v>0</v>
      </c>
      <c r="V237" s="152">
        <f t="shared" si="54"/>
        <v>0</v>
      </c>
      <c r="W237" s="152">
        <f t="shared" si="54"/>
        <v>0</v>
      </c>
      <c r="X237" s="152">
        <f t="shared" si="54"/>
        <v>0</v>
      </c>
      <c r="Y237" s="152">
        <f t="shared" si="54"/>
        <v>0</v>
      </c>
      <c r="Z237" s="152">
        <f t="shared" si="54"/>
        <v>0</v>
      </c>
      <c r="AA237" s="152">
        <f t="shared" si="54"/>
        <v>0</v>
      </c>
      <c r="AB237" s="152">
        <f t="shared" si="54"/>
        <v>0</v>
      </c>
      <c r="AC237" s="152">
        <f t="shared" si="53"/>
        <v>0</v>
      </c>
      <c r="AD237" s="152">
        <f t="shared" si="53"/>
        <v>0</v>
      </c>
      <c r="AE237" s="152">
        <f t="shared" si="53"/>
        <v>0</v>
      </c>
      <c r="AF237" s="152">
        <f t="shared" si="53"/>
        <v>0</v>
      </c>
      <c r="AG237" s="152">
        <f t="shared" si="53"/>
        <v>0</v>
      </c>
      <c r="AH237" s="152">
        <f t="shared" si="53"/>
        <v>0</v>
      </c>
      <c r="AI237" s="152">
        <f t="shared" si="53"/>
        <v>0</v>
      </c>
      <c r="AJ237" s="152">
        <f t="shared" si="53"/>
        <v>0</v>
      </c>
      <c r="AK237" s="152">
        <f t="shared" si="53"/>
        <v>0</v>
      </c>
      <c r="AL237" s="152">
        <f t="shared" si="53"/>
        <v>0</v>
      </c>
      <c r="AM237" s="152">
        <f t="shared" si="53"/>
        <v>0</v>
      </c>
      <c r="AN237" s="152">
        <f t="shared" si="53"/>
        <v>0</v>
      </c>
      <c r="AO237" s="152">
        <f t="shared" si="53"/>
        <v>0</v>
      </c>
      <c r="AP237" s="152">
        <f t="shared" si="53"/>
        <v>0</v>
      </c>
      <c r="AQ237" s="152">
        <f t="shared" si="53"/>
        <v>0</v>
      </c>
      <c r="AR237" s="152">
        <f t="shared" si="44"/>
        <v>0</v>
      </c>
      <c r="AS237" s="152">
        <f t="shared" si="44"/>
        <v>0</v>
      </c>
      <c r="AT237" s="152">
        <f t="shared" si="44"/>
        <v>0</v>
      </c>
      <c r="AU237" s="152">
        <f t="shared" si="44"/>
        <v>0</v>
      </c>
      <c r="AV237" s="152">
        <f t="shared" si="44"/>
        <v>0</v>
      </c>
    </row>
    <row r="238" spans="1:48" x14ac:dyDescent="0.2">
      <c r="A238" s="165"/>
      <c r="B238" s="151" t="str">
        <f>IFERROR(VLOOKUP($A238,Salaire!$C:$E,2,0),"")</f>
        <v/>
      </c>
      <c r="C238" s="151" t="str">
        <f>IFERROR(VLOOKUP($A238,Salaire!$C:$E,3,0),"")</f>
        <v/>
      </c>
      <c r="D238" s="163"/>
      <c r="E238" s="163"/>
      <c r="F238" s="152" t="str">
        <f t="shared" si="48"/>
        <v/>
      </c>
      <c r="G238" s="152" t="str">
        <f t="shared" si="49"/>
        <v/>
      </c>
      <c r="H238" s="166"/>
      <c r="I238" s="165"/>
      <c r="J238" s="165"/>
      <c r="K238" s="152" t="str">
        <f t="shared" si="50"/>
        <v/>
      </c>
      <c r="L238" s="152" t="str">
        <f t="shared" si="47"/>
        <v/>
      </c>
      <c r="M238" s="152">
        <f t="shared" si="54"/>
        <v>0</v>
      </c>
      <c r="N238" s="152">
        <f t="shared" si="54"/>
        <v>0</v>
      </c>
      <c r="O238" s="152">
        <f t="shared" si="54"/>
        <v>0</v>
      </c>
      <c r="P238" s="152">
        <f t="shared" si="54"/>
        <v>0</v>
      </c>
      <c r="Q238" s="152">
        <f t="shared" si="54"/>
        <v>0</v>
      </c>
      <c r="R238" s="152">
        <f t="shared" si="54"/>
        <v>0</v>
      </c>
      <c r="S238" s="152">
        <f t="shared" si="54"/>
        <v>0</v>
      </c>
      <c r="T238" s="152">
        <f t="shared" si="54"/>
        <v>0</v>
      </c>
      <c r="U238" s="152">
        <f t="shared" si="54"/>
        <v>0</v>
      </c>
      <c r="V238" s="152">
        <f t="shared" si="54"/>
        <v>0</v>
      </c>
      <c r="W238" s="152">
        <f t="shared" si="54"/>
        <v>0</v>
      </c>
      <c r="X238" s="152">
        <f t="shared" si="54"/>
        <v>0</v>
      </c>
      <c r="Y238" s="152">
        <f t="shared" si="54"/>
        <v>0</v>
      </c>
      <c r="Z238" s="152">
        <f t="shared" si="54"/>
        <v>0</v>
      </c>
      <c r="AA238" s="152">
        <f t="shared" si="54"/>
        <v>0</v>
      </c>
      <c r="AB238" s="152">
        <f t="shared" ref="AB238:AQ253" si="55">+IF(AND(AB$4&gt;=EOMONTH($I238,0),AB$4&lt;=EOMONTH($J238,0)),$L238,0)</f>
        <v>0</v>
      </c>
      <c r="AC238" s="152">
        <f t="shared" si="55"/>
        <v>0</v>
      </c>
      <c r="AD238" s="152">
        <f t="shared" si="55"/>
        <v>0</v>
      </c>
      <c r="AE238" s="152">
        <f t="shared" si="55"/>
        <v>0</v>
      </c>
      <c r="AF238" s="152">
        <f t="shared" si="55"/>
        <v>0</v>
      </c>
      <c r="AG238" s="152">
        <f t="shared" si="55"/>
        <v>0</v>
      </c>
      <c r="AH238" s="152">
        <f t="shared" si="55"/>
        <v>0</v>
      </c>
      <c r="AI238" s="152">
        <f t="shared" si="55"/>
        <v>0</v>
      </c>
      <c r="AJ238" s="152">
        <f t="shared" si="55"/>
        <v>0</v>
      </c>
      <c r="AK238" s="152">
        <f t="shared" si="55"/>
        <v>0</v>
      </c>
      <c r="AL238" s="152">
        <f t="shared" si="55"/>
        <v>0</v>
      </c>
      <c r="AM238" s="152">
        <f t="shared" si="55"/>
        <v>0</v>
      </c>
      <c r="AN238" s="152">
        <f t="shared" si="55"/>
        <v>0</v>
      </c>
      <c r="AO238" s="152">
        <f t="shared" si="55"/>
        <v>0</v>
      </c>
      <c r="AP238" s="152">
        <f t="shared" si="55"/>
        <v>0</v>
      </c>
      <c r="AQ238" s="152">
        <f t="shared" si="55"/>
        <v>0</v>
      </c>
      <c r="AR238" s="152">
        <f t="shared" ref="AR238:AV288" si="56">+IF(AND(AR$4&gt;=EOMONTH($I238,0),AR$4&lt;=EOMONTH($J238,0)),$L238,0)</f>
        <v>0</v>
      </c>
      <c r="AS238" s="152">
        <f t="shared" si="56"/>
        <v>0</v>
      </c>
      <c r="AT238" s="152">
        <f t="shared" si="56"/>
        <v>0</v>
      </c>
      <c r="AU238" s="152">
        <f t="shared" si="56"/>
        <v>0</v>
      </c>
      <c r="AV238" s="152">
        <f t="shared" si="56"/>
        <v>0</v>
      </c>
    </row>
    <row r="239" spans="1:48" x14ac:dyDescent="0.2">
      <c r="A239" s="165"/>
      <c r="B239" s="151" t="str">
        <f>IFERROR(VLOOKUP($A239,Salaire!$C:$E,2,0),"")</f>
        <v/>
      </c>
      <c r="C239" s="151" t="str">
        <f>IFERROR(VLOOKUP($A239,Salaire!$C:$E,3,0),"")</f>
        <v/>
      </c>
      <c r="D239" s="163"/>
      <c r="E239" s="163"/>
      <c r="F239" s="152" t="str">
        <f t="shared" si="48"/>
        <v/>
      </c>
      <c r="G239" s="152" t="str">
        <f t="shared" si="49"/>
        <v/>
      </c>
      <c r="H239" s="166"/>
      <c r="I239" s="165"/>
      <c r="J239" s="165"/>
      <c r="K239" s="152" t="str">
        <f t="shared" si="50"/>
        <v/>
      </c>
      <c r="L239" s="152" t="str">
        <f t="shared" si="47"/>
        <v/>
      </c>
      <c r="M239" s="152">
        <f t="shared" ref="M239:AB254" si="57">+IF(AND(M$4&gt;=EOMONTH($I239,0),M$4&lt;=EOMONTH($J239,0)),$L239,0)</f>
        <v>0</v>
      </c>
      <c r="N239" s="152">
        <f t="shared" si="57"/>
        <v>0</v>
      </c>
      <c r="O239" s="152">
        <f t="shared" si="57"/>
        <v>0</v>
      </c>
      <c r="P239" s="152">
        <f t="shared" si="57"/>
        <v>0</v>
      </c>
      <c r="Q239" s="152">
        <f t="shared" si="57"/>
        <v>0</v>
      </c>
      <c r="R239" s="152">
        <f t="shared" si="57"/>
        <v>0</v>
      </c>
      <c r="S239" s="152">
        <f t="shared" si="57"/>
        <v>0</v>
      </c>
      <c r="T239" s="152">
        <f t="shared" si="57"/>
        <v>0</v>
      </c>
      <c r="U239" s="152">
        <f t="shared" si="57"/>
        <v>0</v>
      </c>
      <c r="V239" s="152">
        <f t="shared" si="57"/>
        <v>0</v>
      </c>
      <c r="W239" s="152">
        <f t="shared" si="57"/>
        <v>0</v>
      </c>
      <c r="X239" s="152">
        <f t="shared" si="57"/>
        <v>0</v>
      </c>
      <c r="Y239" s="152">
        <f t="shared" si="57"/>
        <v>0</v>
      </c>
      <c r="Z239" s="152">
        <f t="shared" si="57"/>
        <v>0</v>
      </c>
      <c r="AA239" s="152">
        <f t="shared" si="57"/>
        <v>0</v>
      </c>
      <c r="AB239" s="152">
        <f t="shared" si="57"/>
        <v>0</v>
      </c>
      <c r="AC239" s="152">
        <f t="shared" si="55"/>
        <v>0</v>
      </c>
      <c r="AD239" s="152">
        <f t="shared" si="55"/>
        <v>0</v>
      </c>
      <c r="AE239" s="152">
        <f t="shared" si="55"/>
        <v>0</v>
      </c>
      <c r="AF239" s="152">
        <f t="shared" si="55"/>
        <v>0</v>
      </c>
      <c r="AG239" s="152">
        <f t="shared" si="55"/>
        <v>0</v>
      </c>
      <c r="AH239" s="152">
        <f t="shared" si="55"/>
        <v>0</v>
      </c>
      <c r="AI239" s="152">
        <f t="shared" si="55"/>
        <v>0</v>
      </c>
      <c r="AJ239" s="152">
        <f t="shared" si="55"/>
        <v>0</v>
      </c>
      <c r="AK239" s="152">
        <f t="shared" si="55"/>
        <v>0</v>
      </c>
      <c r="AL239" s="152">
        <f t="shared" si="55"/>
        <v>0</v>
      </c>
      <c r="AM239" s="152">
        <f t="shared" si="55"/>
        <v>0</v>
      </c>
      <c r="AN239" s="152">
        <f t="shared" si="55"/>
        <v>0</v>
      </c>
      <c r="AO239" s="152">
        <f t="shared" si="55"/>
        <v>0</v>
      </c>
      <c r="AP239" s="152">
        <f t="shared" si="55"/>
        <v>0</v>
      </c>
      <c r="AQ239" s="152">
        <f t="shared" si="55"/>
        <v>0</v>
      </c>
      <c r="AR239" s="152">
        <f t="shared" si="56"/>
        <v>0</v>
      </c>
      <c r="AS239" s="152">
        <f t="shared" si="56"/>
        <v>0</v>
      </c>
      <c r="AT239" s="152">
        <f t="shared" si="56"/>
        <v>0</v>
      </c>
      <c r="AU239" s="152">
        <f t="shared" si="56"/>
        <v>0</v>
      </c>
      <c r="AV239" s="152">
        <f t="shared" si="56"/>
        <v>0</v>
      </c>
    </row>
    <row r="240" spans="1:48" x14ac:dyDescent="0.2">
      <c r="A240" s="165"/>
      <c r="B240" s="151" t="str">
        <f>IFERROR(VLOOKUP($A240,Salaire!$C:$E,2,0),"")</f>
        <v/>
      </c>
      <c r="C240" s="151" t="str">
        <f>IFERROR(VLOOKUP($A240,Salaire!$C:$E,3,0),"")</f>
        <v/>
      </c>
      <c r="D240" s="163"/>
      <c r="E240" s="163"/>
      <c r="F240" s="152" t="str">
        <f t="shared" si="48"/>
        <v/>
      </c>
      <c r="G240" s="152" t="str">
        <f t="shared" si="49"/>
        <v/>
      </c>
      <c r="H240" s="166"/>
      <c r="I240" s="165"/>
      <c r="J240" s="165"/>
      <c r="K240" s="152" t="str">
        <f t="shared" si="50"/>
        <v/>
      </c>
      <c r="L240" s="152" t="str">
        <f t="shared" si="47"/>
        <v/>
      </c>
      <c r="M240" s="152">
        <f t="shared" si="57"/>
        <v>0</v>
      </c>
      <c r="N240" s="152">
        <f t="shared" si="57"/>
        <v>0</v>
      </c>
      <c r="O240" s="152">
        <f t="shared" si="57"/>
        <v>0</v>
      </c>
      <c r="P240" s="152">
        <f t="shared" si="57"/>
        <v>0</v>
      </c>
      <c r="Q240" s="152">
        <f t="shared" si="57"/>
        <v>0</v>
      </c>
      <c r="R240" s="152">
        <f t="shared" si="57"/>
        <v>0</v>
      </c>
      <c r="S240" s="152">
        <f t="shared" si="57"/>
        <v>0</v>
      </c>
      <c r="T240" s="152">
        <f t="shared" si="57"/>
        <v>0</v>
      </c>
      <c r="U240" s="152">
        <f t="shared" si="57"/>
        <v>0</v>
      </c>
      <c r="V240" s="152">
        <f t="shared" si="57"/>
        <v>0</v>
      </c>
      <c r="W240" s="152">
        <f t="shared" si="57"/>
        <v>0</v>
      </c>
      <c r="X240" s="152">
        <f t="shared" si="57"/>
        <v>0</v>
      </c>
      <c r="Y240" s="152">
        <f t="shared" si="57"/>
        <v>0</v>
      </c>
      <c r="Z240" s="152">
        <f t="shared" si="57"/>
        <v>0</v>
      </c>
      <c r="AA240" s="152">
        <f t="shared" si="57"/>
        <v>0</v>
      </c>
      <c r="AB240" s="152">
        <f t="shared" si="57"/>
        <v>0</v>
      </c>
      <c r="AC240" s="152">
        <f t="shared" si="55"/>
        <v>0</v>
      </c>
      <c r="AD240" s="152">
        <f t="shared" si="55"/>
        <v>0</v>
      </c>
      <c r="AE240" s="152">
        <f t="shared" si="55"/>
        <v>0</v>
      </c>
      <c r="AF240" s="152">
        <f t="shared" si="55"/>
        <v>0</v>
      </c>
      <c r="AG240" s="152">
        <f t="shared" si="55"/>
        <v>0</v>
      </c>
      <c r="AH240" s="152">
        <f t="shared" si="55"/>
        <v>0</v>
      </c>
      <c r="AI240" s="152">
        <f t="shared" si="55"/>
        <v>0</v>
      </c>
      <c r="AJ240" s="152">
        <f t="shared" si="55"/>
        <v>0</v>
      </c>
      <c r="AK240" s="152">
        <f t="shared" si="55"/>
        <v>0</v>
      </c>
      <c r="AL240" s="152">
        <f t="shared" si="55"/>
        <v>0</v>
      </c>
      <c r="AM240" s="152">
        <f t="shared" si="55"/>
        <v>0</v>
      </c>
      <c r="AN240" s="152">
        <f t="shared" si="55"/>
        <v>0</v>
      </c>
      <c r="AO240" s="152">
        <f t="shared" si="55"/>
        <v>0</v>
      </c>
      <c r="AP240" s="152">
        <f t="shared" si="55"/>
        <v>0</v>
      </c>
      <c r="AQ240" s="152">
        <f t="shared" si="55"/>
        <v>0</v>
      </c>
      <c r="AR240" s="152">
        <f t="shared" si="56"/>
        <v>0</v>
      </c>
      <c r="AS240" s="152">
        <f t="shared" si="56"/>
        <v>0</v>
      </c>
      <c r="AT240" s="152">
        <f t="shared" si="56"/>
        <v>0</v>
      </c>
      <c r="AU240" s="152">
        <f t="shared" si="56"/>
        <v>0</v>
      </c>
      <c r="AV240" s="152">
        <f t="shared" si="56"/>
        <v>0</v>
      </c>
    </row>
    <row r="241" spans="1:48" x14ac:dyDescent="0.2">
      <c r="A241" s="165"/>
      <c r="B241" s="151" t="str">
        <f>IFERROR(VLOOKUP($A241,Salaire!$C:$E,2,0),"")</f>
        <v/>
      </c>
      <c r="C241" s="151" t="str">
        <f>IFERROR(VLOOKUP($A241,Salaire!$C:$E,3,0),"")</f>
        <v/>
      </c>
      <c r="D241" s="163"/>
      <c r="E241" s="163"/>
      <c r="F241" s="152" t="str">
        <f t="shared" si="48"/>
        <v/>
      </c>
      <c r="G241" s="152" t="str">
        <f t="shared" si="49"/>
        <v/>
      </c>
      <c r="H241" s="166"/>
      <c r="I241" s="165"/>
      <c r="J241" s="165"/>
      <c r="K241" s="152" t="str">
        <f t="shared" si="50"/>
        <v/>
      </c>
      <c r="L241" s="152" t="str">
        <f t="shared" si="47"/>
        <v/>
      </c>
      <c r="M241" s="152">
        <f t="shared" si="57"/>
        <v>0</v>
      </c>
      <c r="N241" s="152">
        <f t="shared" si="57"/>
        <v>0</v>
      </c>
      <c r="O241" s="152">
        <f t="shared" si="57"/>
        <v>0</v>
      </c>
      <c r="P241" s="152">
        <f t="shared" si="57"/>
        <v>0</v>
      </c>
      <c r="Q241" s="152">
        <f t="shared" si="57"/>
        <v>0</v>
      </c>
      <c r="R241" s="152">
        <f t="shared" si="57"/>
        <v>0</v>
      </c>
      <c r="S241" s="152">
        <f t="shared" si="57"/>
        <v>0</v>
      </c>
      <c r="T241" s="152">
        <f t="shared" si="57"/>
        <v>0</v>
      </c>
      <c r="U241" s="152">
        <f t="shared" si="57"/>
        <v>0</v>
      </c>
      <c r="V241" s="152">
        <f t="shared" si="57"/>
        <v>0</v>
      </c>
      <c r="W241" s="152">
        <f t="shared" si="57"/>
        <v>0</v>
      </c>
      <c r="X241" s="152">
        <f t="shared" si="57"/>
        <v>0</v>
      </c>
      <c r="Y241" s="152">
        <f t="shared" si="57"/>
        <v>0</v>
      </c>
      <c r="Z241" s="152">
        <f t="shared" si="57"/>
        <v>0</v>
      </c>
      <c r="AA241" s="152">
        <f t="shared" si="57"/>
        <v>0</v>
      </c>
      <c r="AB241" s="152">
        <f t="shared" si="57"/>
        <v>0</v>
      </c>
      <c r="AC241" s="152">
        <f t="shared" si="55"/>
        <v>0</v>
      </c>
      <c r="AD241" s="152">
        <f t="shared" si="55"/>
        <v>0</v>
      </c>
      <c r="AE241" s="152">
        <f t="shared" si="55"/>
        <v>0</v>
      </c>
      <c r="AF241" s="152">
        <f t="shared" si="55"/>
        <v>0</v>
      </c>
      <c r="AG241" s="152">
        <f t="shared" si="55"/>
        <v>0</v>
      </c>
      <c r="AH241" s="152">
        <f t="shared" si="55"/>
        <v>0</v>
      </c>
      <c r="AI241" s="152">
        <f t="shared" si="55"/>
        <v>0</v>
      </c>
      <c r="AJ241" s="152">
        <f t="shared" si="55"/>
        <v>0</v>
      </c>
      <c r="AK241" s="152">
        <f t="shared" si="55"/>
        <v>0</v>
      </c>
      <c r="AL241" s="152">
        <f t="shared" si="55"/>
        <v>0</v>
      </c>
      <c r="AM241" s="152">
        <f t="shared" si="55"/>
        <v>0</v>
      </c>
      <c r="AN241" s="152">
        <f t="shared" si="55"/>
        <v>0</v>
      </c>
      <c r="AO241" s="152">
        <f t="shared" si="55"/>
        <v>0</v>
      </c>
      <c r="AP241" s="152">
        <f t="shared" si="55"/>
        <v>0</v>
      </c>
      <c r="AQ241" s="152">
        <f t="shared" si="55"/>
        <v>0</v>
      </c>
      <c r="AR241" s="152">
        <f t="shared" si="56"/>
        <v>0</v>
      </c>
      <c r="AS241" s="152">
        <f t="shared" si="56"/>
        <v>0</v>
      </c>
      <c r="AT241" s="152">
        <f t="shared" si="56"/>
        <v>0</v>
      </c>
      <c r="AU241" s="152">
        <f t="shared" si="56"/>
        <v>0</v>
      </c>
      <c r="AV241" s="152">
        <f t="shared" si="56"/>
        <v>0</v>
      </c>
    </row>
    <row r="242" spans="1:48" x14ac:dyDescent="0.2">
      <c r="A242" s="165"/>
      <c r="B242" s="151" t="str">
        <f>IFERROR(VLOOKUP($A242,Salaire!$C:$E,2,0),"")</f>
        <v/>
      </c>
      <c r="C242" s="151" t="str">
        <f>IFERROR(VLOOKUP($A242,Salaire!$C:$E,3,0),"")</f>
        <v/>
      </c>
      <c r="D242" s="163"/>
      <c r="E242" s="163"/>
      <c r="F242" s="152" t="str">
        <f t="shared" si="48"/>
        <v/>
      </c>
      <c r="G242" s="152" t="str">
        <f t="shared" si="49"/>
        <v/>
      </c>
      <c r="H242" s="166"/>
      <c r="I242" s="165"/>
      <c r="J242" s="165"/>
      <c r="K242" s="152" t="str">
        <f t="shared" si="50"/>
        <v/>
      </c>
      <c r="L242" s="152" t="str">
        <f t="shared" si="47"/>
        <v/>
      </c>
      <c r="M242" s="152">
        <f t="shared" si="57"/>
        <v>0</v>
      </c>
      <c r="N242" s="152">
        <f t="shared" si="57"/>
        <v>0</v>
      </c>
      <c r="O242" s="152">
        <f t="shared" si="57"/>
        <v>0</v>
      </c>
      <c r="P242" s="152">
        <f t="shared" si="57"/>
        <v>0</v>
      </c>
      <c r="Q242" s="152">
        <f t="shared" si="57"/>
        <v>0</v>
      </c>
      <c r="R242" s="152">
        <f t="shared" si="57"/>
        <v>0</v>
      </c>
      <c r="S242" s="152">
        <f t="shared" si="57"/>
        <v>0</v>
      </c>
      <c r="T242" s="152">
        <f t="shared" si="57"/>
        <v>0</v>
      </c>
      <c r="U242" s="152">
        <f t="shared" si="57"/>
        <v>0</v>
      </c>
      <c r="V242" s="152">
        <f t="shared" si="57"/>
        <v>0</v>
      </c>
      <c r="W242" s="152">
        <f t="shared" si="57"/>
        <v>0</v>
      </c>
      <c r="X242" s="152">
        <f t="shared" si="57"/>
        <v>0</v>
      </c>
      <c r="Y242" s="152">
        <f t="shared" si="57"/>
        <v>0</v>
      </c>
      <c r="Z242" s="152">
        <f t="shared" si="57"/>
        <v>0</v>
      </c>
      <c r="AA242" s="152">
        <f t="shared" si="57"/>
        <v>0</v>
      </c>
      <c r="AB242" s="152">
        <f t="shared" si="57"/>
        <v>0</v>
      </c>
      <c r="AC242" s="152">
        <f t="shared" si="55"/>
        <v>0</v>
      </c>
      <c r="AD242" s="152">
        <f t="shared" si="55"/>
        <v>0</v>
      </c>
      <c r="AE242" s="152">
        <f t="shared" si="55"/>
        <v>0</v>
      </c>
      <c r="AF242" s="152">
        <f t="shared" si="55"/>
        <v>0</v>
      </c>
      <c r="AG242" s="152">
        <f t="shared" si="55"/>
        <v>0</v>
      </c>
      <c r="AH242" s="152">
        <f t="shared" si="55"/>
        <v>0</v>
      </c>
      <c r="AI242" s="152">
        <f t="shared" si="55"/>
        <v>0</v>
      </c>
      <c r="AJ242" s="152">
        <f t="shared" si="55"/>
        <v>0</v>
      </c>
      <c r="AK242" s="152">
        <f t="shared" si="55"/>
        <v>0</v>
      </c>
      <c r="AL242" s="152">
        <f t="shared" si="55"/>
        <v>0</v>
      </c>
      <c r="AM242" s="152">
        <f t="shared" si="55"/>
        <v>0</v>
      </c>
      <c r="AN242" s="152">
        <f t="shared" si="55"/>
        <v>0</v>
      </c>
      <c r="AO242" s="152">
        <f t="shared" si="55"/>
        <v>0</v>
      </c>
      <c r="AP242" s="152">
        <f t="shared" si="55"/>
        <v>0</v>
      </c>
      <c r="AQ242" s="152">
        <f t="shared" si="55"/>
        <v>0</v>
      </c>
      <c r="AR242" s="152">
        <f t="shared" si="56"/>
        <v>0</v>
      </c>
      <c r="AS242" s="152">
        <f t="shared" si="56"/>
        <v>0</v>
      </c>
      <c r="AT242" s="152">
        <f t="shared" si="56"/>
        <v>0</v>
      </c>
      <c r="AU242" s="152">
        <f t="shared" si="56"/>
        <v>0</v>
      </c>
      <c r="AV242" s="152">
        <f t="shared" si="56"/>
        <v>0</v>
      </c>
    </row>
    <row r="243" spans="1:48" x14ac:dyDescent="0.2">
      <c r="A243" s="165"/>
      <c r="B243" s="151" t="str">
        <f>IFERROR(VLOOKUP($A243,Salaire!$C:$E,2,0),"")</f>
        <v/>
      </c>
      <c r="C243" s="151" t="str">
        <f>IFERROR(VLOOKUP($A243,Salaire!$C:$E,3,0),"")</f>
        <v/>
      </c>
      <c r="D243" s="163"/>
      <c r="E243" s="163"/>
      <c r="F243" s="152" t="str">
        <f t="shared" si="48"/>
        <v/>
      </c>
      <c r="G243" s="152" t="str">
        <f t="shared" si="49"/>
        <v/>
      </c>
      <c r="H243" s="166"/>
      <c r="I243" s="165"/>
      <c r="J243" s="165"/>
      <c r="K243" s="152" t="str">
        <f t="shared" si="50"/>
        <v/>
      </c>
      <c r="L243" s="152" t="str">
        <f t="shared" si="47"/>
        <v/>
      </c>
      <c r="M243" s="152">
        <f t="shared" si="57"/>
        <v>0</v>
      </c>
      <c r="N243" s="152">
        <f t="shared" si="57"/>
        <v>0</v>
      </c>
      <c r="O243" s="152">
        <f t="shared" si="57"/>
        <v>0</v>
      </c>
      <c r="P243" s="152">
        <f t="shared" si="57"/>
        <v>0</v>
      </c>
      <c r="Q243" s="152">
        <f t="shared" si="57"/>
        <v>0</v>
      </c>
      <c r="R243" s="152">
        <f t="shared" si="57"/>
        <v>0</v>
      </c>
      <c r="S243" s="152">
        <f t="shared" si="57"/>
        <v>0</v>
      </c>
      <c r="T243" s="152">
        <f t="shared" si="57"/>
        <v>0</v>
      </c>
      <c r="U243" s="152">
        <f t="shared" si="57"/>
        <v>0</v>
      </c>
      <c r="V243" s="152">
        <f t="shared" si="57"/>
        <v>0</v>
      </c>
      <c r="W243" s="152">
        <f t="shared" si="57"/>
        <v>0</v>
      </c>
      <c r="X243" s="152">
        <f t="shared" si="57"/>
        <v>0</v>
      </c>
      <c r="Y243" s="152">
        <f t="shared" si="57"/>
        <v>0</v>
      </c>
      <c r="Z243" s="152">
        <f t="shared" si="57"/>
        <v>0</v>
      </c>
      <c r="AA243" s="152">
        <f t="shared" si="57"/>
        <v>0</v>
      </c>
      <c r="AB243" s="152">
        <f t="shared" si="57"/>
        <v>0</v>
      </c>
      <c r="AC243" s="152">
        <f t="shared" si="55"/>
        <v>0</v>
      </c>
      <c r="AD243" s="152">
        <f t="shared" si="55"/>
        <v>0</v>
      </c>
      <c r="AE243" s="152">
        <f t="shared" si="55"/>
        <v>0</v>
      </c>
      <c r="AF243" s="152">
        <f t="shared" si="55"/>
        <v>0</v>
      </c>
      <c r="AG243" s="152">
        <f t="shared" si="55"/>
        <v>0</v>
      </c>
      <c r="AH243" s="152">
        <f t="shared" si="55"/>
        <v>0</v>
      </c>
      <c r="AI243" s="152">
        <f t="shared" si="55"/>
        <v>0</v>
      </c>
      <c r="AJ243" s="152">
        <f t="shared" si="55"/>
        <v>0</v>
      </c>
      <c r="AK243" s="152">
        <f t="shared" si="55"/>
        <v>0</v>
      </c>
      <c r="AL243" s="152">
        <f t="shared" si="55"/>
        <v>0</v>
      </c>
      <c r="AM243" s="152">
        <f t="shared" si="55"/>
        <v>0</v>
      </c>
      <c r="AN243" s="152">
        <f t="shared" si="55"/>
        <v>0</v>
      </c>
      <c r="AO243" s="152">
        <f t="shared" si="55"/>
        <v>0</v>
      </c>
      <c r="AP243" s="152">
        <f t="shared" si="55"/>
        <v>0</v>
      </c>
      <c r="AQ243" s="152">
        <f t="shared" si="55"/>
        <v>0</v>
      </c>
      <c r="AR243" s="152">
        <f t="shared" si="56"/>
        <v>0</v>
      </c>
      <c r="AS243" s="152">
        <f t="shared" si="56"/>
        <v>0</v>
      </c>
      <c r="AT243" s="152">
        <f t="shared" si="56"/>
        <v>0</v>
      </c>
      <c r="AU243" s="152">
        <f t="shared" si="56"/>
        <v>0</v>
      </c>
      <c r="AV243" s="152">
        <f t="shared" si="56"/>
        <v>0</v>
      </c>
    </row>
    <row r="244" spans="1:48" x14ac:dyDescent="0.2">
      <c r="A244" s="165"/>
      <c r="B244" s="151" t="str">
        <f>IFERROR(VLOOKUP($A244,Salaire!$C:$E,2,0),"")</f>
        <v/>
      </c>
      <c r="C244" s="151" t="str">
        <f>IFERROR(VLOOKUP($A244,Salaire!$C:$E,3,0),"")</f>
        <v/>
      </c>
      <c r="D244" s="163"/>
      <c r="E244" s="163"/>
      <c r="F244" s="152" t="str">
        <f t="shared" si="48"/>
        <v/>
      </c>
      <c r="G244" s="152" t="str">
        <f t="shared" si="49"/>
        <v/>
      </c>
      <c r="H244" s="166"/>
      <c r="I244" s="165"/>
      <c r="J244" s="165"/>
      <c r="K244" s="152" t="str">
        <f t="shared" si="50"/>
        <v/>
      </c>
      <c r="L244" s="152" t="str">
        <f t="shared" si="47"/>
        <v/>
      </c>
      <c r="M244" s="152">
        <f t="shared" si="57"/>
        <v>0</v>
      </c>
      <c r="N244" s="152">
        <f t="shared" si="57"/>
        <v>0</v>
      </c>
      <c r="O244" s="152">
        <f t="shared" si="57"/>
        <v>0</v>
      </c>
      <c r="P244" s="152">
        <f t="shared" si="57"/>
        <v>0</v>
      </c>
      <c r="Q244" s="152">
        <f t="shared" si="57"/>
        <v>0</v>
      </c>
      <c r="R244" s="152">
        <f t="shared" si="57"/>
        <v>0</v>
      </c>
      <c r="S244" s="152">
        <f t="shared" si="57"/>
        <v>0</v>
      </c>
      <c r="T244" s="152">
        <f t="shared" si="57"/>
        <v>0</v>
      </c>
      <c r="U244" s="152">
        <f t="shared" si="57"/>
        <v>0</v>
      </c>
      <c r="V244" s="152">
        <f t="shared" si="57"/>
        <v>0</v>
      </c>
      <c r="W244" s="152">
        <f t="shared" si="57"/>
        <v>0</v>
      </c>
      <c r="X244" s="152">
        <f t="shared" si="57"/>
        <v>0</v>
      </c>
      <c r="Y244" s="152">
        <f t="shared" si="57"/>
        <v>0</v>
      </c>
      <c r="Z244" s="152">
        <f t="shared" si="57"/>
        <v>0</v>
      </c>
      <c r="AA244" s="152">
        <f t="shared" si="57"/>
        <v>0</v>
      </c>
      <c r="AB244" s="152">
        <f t="shared" si="57"/>
        <v>0</v>
      </c>
      <c r="AC244" s="152">
        <f t="shared" si="55"/>
        <v>0</v>
      </c>
      <c r="AD244" s="152">
        <f t="shared" si="55"/>
        <v>0</v>
      </c>
      <c r="AE244" s="152">
        <f t="shared" si="55"/>
        <v>0</v>
      </c>
      <c r="AF244" s="152">
        <f t="shared" si="55"/>
        <v>0</v>
      </c>
      <c r="AG244" s="152">
        <f t="shared" si="55"/>
        <v>0</v>
      </c>
      <c r="AH244" s="152">
        <f t="shared" si="55"/>
        <v>0</v>
      </c>
      <c r="AI244" s="152">
        <f t="shared" si="55"/>
        <v>0</v>
      </c>
      <c r="AJ244" s="152">
        <f t="shared" si="55"/>
        <v>0</v>
      </c>
      <c r="AK244" s="152">
        <f t="shared" si="55"/>
        <v>0</v>
      </c>
      <c r="AL244" s="152">
        <f t="shared" si="55"/>
        <v>0</v>
      </c>
      <c r="AM244" s="152">
        <f t="shared" si="55"/>
        <v>0</v>
      </c>
      <c r="AN244" s="152">
        <f t="shared" si="55"/>
        <v>0</v>
      </c>
      <c r="AO244" s="152">
        <f t="shared" si="55"/>
        <v>0</v>
      </c>
      <c r="AP244" s="152">
        <f t="shared" si="55"/>
        <v>0</v>
      </c>
      <c r="AQ244" s="152">
        <f t="shared" si="55"/>
        <v>0</v>
      </c>
      <c r="AR244" s="152">
        <f t="shared" si="56"/>
        <v>0</v>
      </c>
      <c r="AS244" s="152">
        <f t="shared" si="56"/>
        <v>0</v>
      </c>
      <c r="AT244" s="152">
        <f t="shared" si="56"/>
        <v>0</v>
      </c>
      <c r="AU244" s="152">
        <f t="shared" si="56"/>
        <v>0</v>
      </c>
      <c r="AV244" s="152">
        <f t="shared" si="56"/>
        <v>0</v>
      </c>
    </row>
    <row r="245" spans="1:48" x14ac:dyDescent="0.2">
      <c r="A245" s="165"/>
      <c r="B245" s="151" t="str">
        <f>IFERROR(VLOOKUP($A245,Salaire!$C:$E,2,0),"")</f>
        <v/>
      </c>
      <c r="C245" s="151" t="str">
        <f>IFERROR(VLOOKUP($A245,Salaire!$C:$E,3,0),"")</f>
        <v/>
      </c>
      <c r="D245" s="163"/>
      <c r="E245" s="163"/>
      <c r="F245" s="152" t="str">
        <f t="shared" si="48"/>
        <v/>
      </c>
      <c r="G245" s="152" t="str">
        <f t="shared" si="49"/>
        <v/>
      </c>
      <c r="H245" s="166"/>
      <c r="I245" s="165"/>
      <c r="J245" s="165"/>
      <c r="K245" s="152" t="str">
        <f t="shared" si="50"/>
        <v/>
      </c>
      <c r="L245" s="152" t="str">
        <f t="shared" si="47"/>
        <v/>
      </c>
      <c r="M245" s="152">
        <f t="shared" si="57"/>
        <v>0</v>
      </c>
      <c r="N245" s="152">
        <f t="shared" si="57"/>
        <v>0</v>
      </c>
      <c r="O245" s="152">
        <f t="shared" si="57"/>
        <v>0</v>
      </c>
      <c r="P245" s="152">
        <f t="shared" si="57"/>
        <v>0</v>
      </c>
      <c r="Q245" s="152">
        <f t="shared" si="57"/>
        <v>0</v>
      </c>
      <c r="R245" s="152">
        <f t="shared" si="57"/>
        <v>0</v>
      </c>
      <c r="S245" s="152">
        <f t="shared" si="57"/>
        <v>0</v>
      </c>
      <c r="T245" s="152">
        <f t="shared" si="57"/>
        <v>0</v>
      </c>
      <c r="U245" s="152">
        <f t="shared" si="57"/>
        <v>0</v>
      </c>
      <c r="V245" s="152">
        <f t="shared" si="57"/>
        <v>0</v>
      </c>
      <c r="W245" s="152">
        <f t="shared" si="57"/>
        <v>0</v>
      </c>
      <c r="X245" s="152">
        <f t="shared" si="57"/>
        <v>0</v>
      </c>
      <c r="Y245" s="152">
        <f t="shared" si="57"/>
        <v>0</v>
      </c>
      <c r="Z245" s="152">
        <f t="shared" si="57"/>
        <v>0</v>
      </c>
      <c r="AA245" s="152">
        <f t="shared" si="57"/>
        <v>0</v>
      </c>
      <c r="AB245" s="152">
        <f t="shared" si="57"/>
        <v>0</v>
      </c>
      <c r="AC245" s="152">
        <f t="shared" si="55"/>
        <v>0</v>
      </c>
      <c r="AD245" s="152">
        <f t="shared" si="55"/>
        <v>0</v>
      </c>
      <c r="AE245" s="152">
        <f t="shared" si="55"/>
        <v>0</v>
      </c>
      <c r="AF245" s="152">
        <f t="shared" si="55"/>
        <v>0</v>
      </c>
      <c r="AG245" s="152">
        <f t="shared" si="55"/>
        <v>0</v>
      </c>
      <c r="AH245" s="152">
        <f t="shared" si="55"/>
        <v>0</v>
      </c>
      <c r="AI245" s="152">
        <f t="shared" si="55"/>
        <v>0</v>
      </c>
      <c r="AJ245" s="152">
        <f t="shared" si="55"/>
        <v>0</v>
      </c>
      <c r="AK245" s="152">
        <f t="shared" si="55"/>
        <v>0</v>
      </c>
      <c r="AL245" s="152">
        <f t="shared" si="55"/>
        <v>0</v>
      </c>
      <c r="AM245" s="152">
        <f t="shared" si="55"/>
        <v>0</v>
      </c>
      <c r="AN245" s="152">
        <f t="shared" si="55"/>
        <v>0</v>
      </c>
      <c r="AO245" s="152">
        <f t="shared" si="55"/>
        <v>0</v>
      </c>
      <c r="AP245" s="152">
        <f t="shared" si="55"/>
        <v>0</v>
      </c>
      <c r="AQ245" s="152">
        <f t="shared" si="55"/>
        <v>0</v>
      </c>
      <c r="AR245" s="152">
        <f t="shared" si="56"/>
        <v>0</v>
      </c>
      <c r="AS245" s="152">
        <f t="shared" si="56"/>
        <v>0</v>
      </c>
      <c r="AT245" s="152">
        <f t="shared" si="56"/>
        <v>0</v>
      </c>
      <c r="AU245" s="152">
        <f t="shared" si="56"/>
        <v>0</v>
      </c>
      <c r="AV245" s="152">
        <f t="shared" si="56"/>
        <v>0</v>
      </c>
    </row>
    <row r="246" spans="1:48" x14ac:dyDescent="0.2">
      <c r="A246" s="165"/>
      <c r="B246" s="151" t="str">
        <f>IFERROR(VLOOKUP($A246,Salaire!$C:$E,2,0),"")</f>
        <v/>
      </c>
      <c r="C246" s="151" t="str">
        <f>IFERROR(VLOOKUP($A246,Salaire!$C:$E,3,0),"")</f>
        <v/>
      </c>
      <c r="D246" s="163"/>
      <c r="E246" s="163"/>
      <c r="F246" s="152" t="str">
        <f t="shared" si="48"/>
        <v/>
      </c>
      <c r="G246" s="152" t="str">
        <f t="shared" si="49"/>
        <v/>
      </c>
      <c r="H246" s="166"/>
      <c r="I246" s="165"/>
      <c r="J246" s="165"/>
      <c r="K246" s="152" t="str">
        <f t="shared" si="50"/>
        <v/>
      </c>
      <c r="L246" s="152" t="str">
        <f t="shared" si="47"/>
        <v/>
      </c>
      <c r="M246" s="152">
        <f t="shared" si="57"/>
        <v>0</v>
      </c>
      <c r="N246" s="152">
        <f t="shared" si="57"/>
        <v>0</v>
      </c>
      <c r="O246" s="152">
        <f t="shared" si="57"/>
        <v>0</v>
      </c>
      <c r="P246" s="152">
        <f t="shared" si="57"/>
        <v>0</v>
      </c>
      <c r="Q246" s="152">
        <f t="shared" si="57"/>
        <v>0</v>
      </c>
      <c r="R246" s="152">
        <f t="shared" si="57"/>
        <v>0</v>
      </c>
      <c r="S246" s="152">
        <f t="shared" si="57"/>
        <v>0</v>
      </c>
      <c r="T246" s="152">
        <f t="shared" si="57"/>
        <v>0</v>
      </c>
      <c r="U246" s="152">
        <f t="shared" si="57"/>
        <v>0</v>
      </c>
      <c r="V246" s="152">
        <f t="shared" si="57"/>
        <v>0</v>
      </c>
      <c r="W246" s="152">
        <f t="shared" si="57"/>
        <v>0</v>
      </c>
      <c r="X246" s="152">
        <f t="shared" si="57"/>
        <v>0</v>
      </c>
      <c r="Y246" s="152">
        <f t="shared" si="57"/>
        <v>0</v>
      </c>
      <c r="Z246" s="152">
        <f t="shared" si="57"/>
        <v>0</v>
      </c>
      <c r="AA246" s="152">
        <f t="shared" si="57"/>
        <v>0</v>
      </c>
      <c r="AB246" s="152">
        <f t="shared" si="57"/>
        <v>0</v>
      </c>
      <c r="AC246" s="152">
        <f t="shared" si="55"/>
        <v>0</v>
      </c>
      <c r="AD246" s="152">
        <f t="shared" si="55"/>
        <v>0</v>
      </c>
      <c r="AE246" s="152">
        <f t="shared" si="55"/>
        <v>0</v>
      </c>
      <c r="AF246" s="152">
        <f t="shared" si="55"/>
        <v>0</v>
      </c>
      <c r="AG246" s="152">
        <f t="shared" si="55"/>
        <v>0</v>
      </c>
      <c r="AH246" s="152">
        <f t="shared" si="55"/>
        <v>0</v>
      </c>
      <c r="AI246" s="152">
        <f t="shared" si="55"/>
        <v>0</v>
      </c>
      <c r="AJ246" s="152">
        <f t="shared" si="55"/>
        <v>0</v>
      </c>
      <c r="AK246" s="152">
        <f t="shared" si="55"/>
        <v>0</v>
      </c>
      <c r="AL246" s="152">
        <f t="shared" si="55"/>
        <v>0</v>
      </c>
      <c r="AM246" s="152">
        <f t="shared" si="55"/>
        <v>0</v>
      </c>
      <c r="AN246" s="152">
        <f t="shared" si="55"/>
        <v>0</v>
      </c>
      <c r="AO246" s="152">
        <f t="shared" si="55"/>
        <v>0</v>
      </c>
      <c r="AP246" s="152">
        <f t="shared" si="55"/>
        <v>0</v>
      </c>
      <c r="AQ246" s="152">
        <f t="shared" si="55"/>
        <v>0</v>
      </c>
      <c r="AR246" s="152">
        <f t="shared" si="56"/>
        <v>0</v>
      </c>
      <c r="AS246" s="152">
        <f t="shared" si="56"/>
        <v>0</v>
      </c>
      <c r="AT246" s="152">
        <f t="shared" si="56"/>
        <v>0</v>
      </c>
      <c r="AU246" s="152">
        <f t="shared" si="56"/>
        <v>0</v>
      </c>
      <c r="AV246" s="152">
        <f t="shared" si="56"/>
        <v>0</v>
      </c>
    </row>
    <row r="247" spans="1:48" x14ac:dyDescent="0.2">
      <c r="A247" s="165"/>
      <c r="B247" s="151" t="str">
        <f>IFERROR(VLOOKUP($A247,Salaire!$C:$E,2,0),"")</f>
        <v/>
      </c>
      <c r="C247" s="151" t="str">
        <f>IFERROR(VLOOKUP($A247,Salaire!$C:$E,3,0),"")</f>
        <v/>
      </c>
      <c r="D247" s="163"/>
      <c r="E247" s="163"/>
      <c r="F247" s="152" t="str">
        <f t="shared" si="48"/>
        <v/>
      </c>
      <c r="G247" s="152" t="str">
        <f t="shared" si="49"/>
        <v/>
      </c>
      <c r="H247" s="166"/>
      <c r="I247" s="165"/>
      <c r="J247" s="165"/>
      <c r="K247" s="152" t="str">
        <f t="shared" si="50"/>
        <v/>
      </c>
      <c r="L247" s="152" t="str">
        <f t="shared" si="47"/>
        <v/>
      </c>
      <c r="M247" s="152">
        <f t="shared" si="57"/>
        <v>0</v>
      </c>
      <c r="N247" s="152">
        <f t="shared" si="57"/>
        <v>0</v>
      </c>
      <c r="O247" s="152">
        <f t="shared" si="57"/>
        <v>0</v>
      </c>
      <c r="P247" s="152">
        <f t="shared" si="57"/>
        <v>0</v>
      </c>
      <c r="Q247" s="152">
        <f t="shared" si="57"/>
        <v>0</v>
      </c>
      <c r="R247" s="152">
        <f t="shared" si="57"/>
        <v>0</v>
      </c>
      <c r="S247" s="152">
        <f t="shared" si="57"/>
        <v>0</v>
      </c>
      <c r="T247" s="152">
        <f t="shared" si="57"/>
        <v>0</v>
      </c>
      <c r="U247" s="152">
        <f t="shared" si="57"/>
        <v>0</v>
      </c>
      <c r="V247" s="152">
        <f t="shared" si="57"/>
        <v>0</v>
      </c>
      <c r="W247" s="152">
        <f t="shared" si="57"/>
        <v>0</v>
      </c>
      <c r="X247" s="152">
        <f t="shared" si="57"/>
        <v>0</v>
      </c>
      <c r="Y247" s="152">
        <f t="shared" si="57"/>
        <v>0</v>
      </c>
      <c r="Z247" s="152">
        <f t="shared" si="57"/>
        <v>0</v>
      </c>
      <c r="AA247" s="152">
        <f t="shared" si="57"/>
        <v>0</v>
      </c>
      <c r="AB247" s="152">
        <f t="shared" si="57"/>
        <v>0</v>
      </c>
      <c r="AC247" s="152">
        <f t="shared" si="55"/>
        <v>0</v>
      </c>
      <c r="AD247" s="152">
        <f t="shared" si="55"/>
        <v>0</v>
      </c>
      <c r="AE247" s="152">
        <f t="shared" si="55"/>
        <v>0</v>
      </c>
      <c r="AF247" s="152">
        <f t="shared" si="55"/>
        <v>0</v>
      </c>
      <c r="AG247" s="152">
        <f t="shared" si="55"/>
        <v>0</v>
      </c>
      <c r="AH247" s="152">
        <f t="shared" si="55"/>
        <v>0</v>
      </c>
      <c r="AI247" s="152">
        <f t="shared" si="55"/>
        <v>0</v>
      </c>
      <c r="AJ247" s="152">
        <f t="shared" si="55"/>
        <v>0</v>
      </c>
      <c r="AK247" s="152">
        <f t="shared" si="55"/>
        <v>0</v>
      </c>
      <c r="AL247" s="152">
        <f t="shared" si="55"/>
        <v>0</v>
      </c>
      <c r="AM247" s="152">
        <f t="shared" si="55"/>
        <v>0</v>
      </c>
      <c r="AN247" s="152">
        <f t="shared" si="55"/>
        <v>0</v>
      </c>
      <c r="AO247" s="152">
        <f t="shared" si="55"/>
        <v>0</v>
      </c>
      <c r="AP247" s="152">
        <f t="shared" si="55"/>
        <v>0</v>
      </c>
      <c r="AQ247" s="152">
        <f t="shared" si="55"/>
        <v>0</v>
      </c>
      <c r="AR247" s="152">
        <f t="shared" si="56"/>
        <v>0</v>
      </c>
      <c r="AS247" s="152">
        <f t="shared" si="56"/>
        <v>0</v>
      </c>
      <c r="AT247" s="152">
        <f t="shared" si="56"/>
        <v>0</v>
      </c>
      <c r="AU247" s="152">
        <f t="shared" si="56"/>
        <v>0</v>
      </c>
      <c r="AV247" s="152">
        <f t="shared" si="56"/>
        <v>0</v>
      </c>
    </row>
    <row r="248" spans="1:48" x14ac:dyDescent="0.2">
      <c r="A248" s="165"/>
      <c r="B248" s="151" t="str">
        <f>IFERROR(VLOOKUP($A248,Salaire!$C:$E,2,0),"")</f>
        <v/>
      </c>
      <c r="C248" s="151" t="str">
        <f>IFERROR(VLOOKUP($A248,Salaire!$C:$E,3,0),"")</f>
        <v/>
      </c>
      <c r="D248" s="163"/>
      <c r="E248" s="163"/>
      <c r="F248" s="152" t="str">
        <f t="shared" si="48"/>
        <v/>
      </c>
      <c r="G248" s="152" t="str">
        <f t="shared" si="49"/>
        <v/>
      </c>
      <c r="H248" s="166"/>
      <c r="I248" s="165"/>
      <c r="J248" s="165"/>
      <c r="K248" s="152" t="str">
        <f t="shared" si="50"/>
        <v/>
      </c>
      <c r="L248" s="152" t="str">
        <f t="shared" si="47"/>
        <v/>
      </c>
      <c r="M248" s="152">
        <f t="shared" si="57"/>
        <v>0</v>
      </c>
      <c r="N248" s="152">
        <f t="shared" si="57"/>
        <v>0</v>
      </c>
      <c r="O248" s="152">
        <f t="shared" si="57"/>
        <v>0</v>
      </c>
      <c r="P248" s="152">
        <f t="shared" si="57"/>
        <v>0</v>
      </c>
      <c r="Q248" s="152">
        <f t="shared" si="57"/>
        <v>0</v>
      </c>
      <c r="R248" s="152">
        <f t="shared" si="57"/>
        <v>0</v>
      </c>
      <c r="S248" s="152">
        <f t="shared" si="57"/>
        <v>0</v>
      </c>
      <c r="T248" s="152">
        <f t="shared" si="57"/>
        <v>0</v>
      </c>
      <c r="U248" s="152">
        <f t="shared" si="57"/>
        <v>0</v>
      </c>
      <c r="V248" s="152">
        <f t="shared" si="57"/>
        <v>0</v>
      </c>
      <c r="W248" s="152">
        <f t="shared" si="57"/>
        <v>0</v>
      </c>
      <c r="X248" s="152">
        <f t="shared" si="57"/>
        <v>0</v>
      </c>
      <c r="Y248" s="152">
        <f t="shared" si="57"/>
        <v>0</v>
      </c>
      <c r="Z248" s="152">
        <f t="shared" si="57"/>
        <v>0</v>
      </c>
      <c r="AA248" s="152">
        <f t="shared" si="57"/>
        <v>0</v>
      </c>
      <c r="AB248" s="152">
        <f t="shared" si="57"/>
        <v>0</v>
      </c>
      <c r="AC248" s="152">
        <f t="shared" si="55"/>
        <v>0</v>
      </c>
      <c r="AD248" s="152">
        <f t="shared" si="55"/>
        <v>0</v>
      </c>
      <c r="AE248" s="152">
        <f t="shared" si="55"/>
        <v>0</v>
      </c>
      <c r="AF248" s="152">
        <f t="shared" si="55"/>
        <v>0</v>
      </c>
      <c r="AG248" s="152">
        <f t="shared" si="55"/>
        <v>0</v>
      </c>
      <c r="AH248" s="152">
        <f t="shared" si="55"/>
        <v>0</v>
      </c>
      <c r="AI248" s="152">
        <f t="shared" si="55"/>
        <v>0</v>
      </c>
      <c r="AJ248" s="152">
        <f t="shared" si="55"/>
        <v>0</v>
      </c>
      <c r="AK248" s="152">
        <f t="shared" si="55"/>
        <v>0</v>
      </c>
      <c r="AL248" s="152">
        <f t="shared" si="55"/>
        <v>0</v>
      </c>
      <c r="AM248" s="152">
        <f t="shared" si="55"/>
        <v>0</v>
      </c>
      <c r="AN248" s="152">
        <f t="shared" si="55"/>
        <v>0</v>
      </c>
      <c r="AO248" s="152">
        <f t="shared" si="55"/>
        <v>0</v>
      </c>
      <c r="AP248" s="152">
        <f t="shared" si="55"/>
        <v>0</v>
      </c>
      <c r="AQ248" s="152">
        <f t="shared" si="55"/>
        <v>0</v>
      </c>
      <c r="AR248" s="152">
        <f t="shared" si="56"/>
        <v>0</v>
      </c>
      <c r="AS248" s="152">
        <f t="shared" si="56"/>
        <v>0</v>
      </c>
      <c r="AT248" s="152">
        <f t="shared" si="56"/>
        <v>0</v>
      </c>
      <c r="AU248" s="152">
        <f t="shared" si="56"/>
        <v>0</v>
      </c>
      <c r="AV248" s="152">
        <f t="shared" si="56"/>
        <v>0</v>
      </c>
    </row>
    <row r="249" spans="1:48" x14ac:dyDescent="0.2">
      <c r="A249" s="165"/>
      <c r="B249" s="151" t="str">
        <f>IFERROR(VLOOKUP($A249,Salaire!$C:$E,2,0),"")</f>
        <v/>
      </c>
      <c r="C249" s="151" t="str">
        <f>IFERROR(VLOOKUP($A249,Salaire!$C:$E,3,0),"")</f>
        <v/>
      </c>
      <c r="D249" s="163"/>
      <c r="E249" s="163"/>
      <c r="F249" s="152" t="str">
        <f t="shared" si="48"/>
        <v/>
      </c>
      <c r="G249" s="152" t="str">
        <f t="shared" si="49"/>
        <v/>
      </c>
      <c r="H249" s="166"/>
      <c r="I249" s="165"/>
      <c r="J249" s="165"/>
      <c r="K249" s="152" t="str">
        <f t="shared" si="50"/>
        <v/>
      </c>
      <c r="L249" s="152" t="str">
        <f t="shared" si="47"/>
        <v/>
      </c>
      <c r="M249" s="152">
        <f t="shared" si="57"/>
        <v>0</v>
      </c>
      <c r="N249" s="152">
        <f t="shared" si="57"/>
        <v>0</v>
      </c>
      <c r="O249" s="152">
        <f t="shared" si="57"/>
        <v>0</v>
      </c>
      <c r="P249" s="152">
        <f t="shared" si="57"/>
        <v>0</v>
      </c>
      <c r="Q249" s="152">
        <f t="shared" si="57"/>
        <v>0</v>
      </c>
      <c r="R249" s="152">
        <f t="shared" si="57"/>
        <v>0</v>
      </c>
      <c r="S249" s="152">
        <f t="shared" si="57"/>
        <v>0</v>
      </c>
      <c r="T249" s="152">
        <f t="shared" si="57"/>
        <v>0</v>
      </c>
      <c r="U249" s="152">
        <f t="shared" si="57"/>
        <v>0</v>
      </c>
      <c r="V249" s="152">
        <f t="shared" si="57"/>
        <v>0</v>
      </c>
      <c r="W249" s="152">
        <f t="shared" si="57"/>
        <v>0</v>
      </c>
      <c r="X249" s="152">
        <f t="shared" si="57"/>
        <v>0</v>
      </c>
      <c r="Y249" s="152">
        <f t="shared" si="57"/>
        <v>0</v>
      </c>
      <c r="Z249" s="152">
        <f t="shared" si="57"/>
        <v>0</v>
      </c>
      <c r="AA249" s="152">
        <f t="shared" si="57"/>
        <v>0</v>
      </c>
      <c r="AB249" s="152">
        <f t="shared" si="57"/>
        <v>0</v>
      </c>
      <c r="AC249" s="152">
        <f t="shared" si="55"/>
        <v>0</v>
      </c>
      <c r="AD249" s="152">
        <f t="shared" si="55"/>
        <v>0</v>
      </c>
      <c r="AE249" s="152">
        <f t="shared" si="55"/>
        <v>0</v>
      </c>
      <c r="AF249" s="152">
        <f t="shared" si="55"/>
        <v>0</v>
      </c>
      <c r="AG249" s="152">
        <f t="shared" si="55"/>
        <v>0</v>
      </c>
      <c r="AH249" s="152">
        <f t="shared" si="55"/>
        <v>0</v>
      </c>
      <c r="AI249" s="152">
        <f t="shared" si="55"/>
        <v>0</v>
      </c>
      <c r="AJ249" s="152">
        <f t="shared" si="55"/>
        <v>0</v>
      </c>
      <c r="AK249" s="152">
        <f t="shared" si="55"/>
        <v>0</v>
      </c>
      <c r="AL249" s="152">
        <f t="shared" si="55"/>
        <v>0</v>
      </c>
      <c r="AM249" s="152">
        <f t="shared" si="55"/>
        <v>0</v>
      </c>
      <c r="AN249" s="152">
        <f t="shared" si="55"/>
        <v>0</v>
      </c>
      <c r="AO249" s="152">
        <f t="shared" si="55"/>
        <v>0</v>
      </c>
      <c r="AP249" s="152">
        <f t="shared" si="55"/>
        <v>0</v>
      </c>
      <c r="AQ249" s="152">
        <f t="shared" si="55"/>
        <v>0</v>
      </c>
      <c r="AR249" s="152">
        <f t="shared" si="56"/>
        <v>0</v>
      </c>
      <c r="AS249" s="152">
        <f t="shared" si="56"/>
        <v>0</v>
      </c>
      <c r="AT249" s="152">
        <f t="shared" si="56"/>
        <v>0</v>
      </c>
      <c r="AU249" s="152">
        <f t="shared" si="56"/>
        <v>0</v>
      </c>
      <c r="AV249" s="152">
        <f t="shared" si="56"/>
        <v>0</v>
      </c>
    </row>
    <row r="250" spans="1:48" x14ac:dyDescent="0.2">
      <c r="A250" s="165"/>
      <c r="B250" s="151" t="str">
        <f>IFERROR(VLOOKUP($A250,Salaire!$C:$E,2,0),"")</f>
        <v/>
      </c>
      <c r="C250" s="151" t="str">
        <f>IFERROR(VLOOKUP($A250,Salaire!$C:$E,3,0),"")</f>
        <v/>
      </c>
      <c r="D250" s="163"/>
      <c r="E250" s="163"/>
      <c r="F250" s="152" t="str">
        <f t="shared" si="48"/>
        <v/>
      </c>
      <c r="G250" s="152" t="str">
        <f t="shared" si="49"/>
        <v/>
      </c>
      <c r="H250" s="166"/>
      <c r="I250" s="165"/>
      <c r="J250" s="165"/>
      <c r="K250" s="152" t="str">
        <f t="shared" si="50"/>
        <v/>
      </c>
      <c r="L250" s="152" t="str">
        <f t="shared" si="47"/>
        <v/>
      </c>
      <c r="M250" s="152">
        <f t="shared" si="57"/>
        <v>0</v>
      </c>
      <c r="N250" s="152">
        <f t="shared" si="57"/>
        <v>0</v>
      </c>
      <c r="O250" s="152">
        <f t="shared" si="57"/>
        <v>0</v>
      </c>
      <c r="P250" s="152">
        <f t="shared" si="57"/>
        <v>0</v>
      </c>
      <c r="Q250" s="152">
        <f t="shared" si="57"/>
        <v>0</v>
      </c>
      <c r="R250" s="152">
        <f t="shared" si="57"/>
        <v>0</v>
      </c>
      <c r="S250" s="152">
        <f t="shared" si="57"/>
        <v>0</v>
      </c>
      <c r="T250" s="152">
        <f t="shared" si="57"/>
        <v>0</v>
      </c>
      <c r="U250" s="152">
        <f t="shared" si="57"/>
        <v>0</v>
      </c>
      <c r="V250" s="152">
        <f t="shared" si="57"/>
        <v>0</v>
      </c>
      <c r="W250" s="152">
        <f t="shared" si="57"/>
        <v>0</v>
      </c>
      <c r="X250" s="152">
        <f t="shared" si="57"/>
        <v>0</v>
      </c>
      <c r="Y250" s="152">
        <f t="shared" si="57"/>
        <v>0</v>
      </c>
      <c r="Z250" s="152">
        <f t="shared" si="57"/>
        <v>0</v>
      </c>
      <c r="AA250" s="152">
        <f t="shared" si="57"/>
        <v>0</v>
      </c>
      <c r="AB250" s="152">
        <f t="shared" si="57"/>
        <v>0</v>
      </c>
      <c r="AC250" s="152">
        <f t="shared" si="55"/>
        <v>0</v>
      </c>
      <c r="AD250" s="152">
        <f t="shared" si="55"/>
        <v>0</v>
      </c>
      <c r="AE250" s="152">
        <f t="shared" si="55"/>
        <v>0</v>
      </c>
      <c r="AF250" s="152">
        <f t="shared" si="55"/>
        <v>0</v>
      </c>
      <c r="AG250" s="152">
        <f t="shared" si="55"/>
        <v>0</v>
      </c>
      <c r="AH250" s="152">
        <f t="shared" si="55"/>
        <v>0</v>
      </c>
      <c r="AI250" s="152">
        <f t="shared" si="55"/>
        <v>0</v>
      </c>
      <c r="AJ250" s="152">
        <f t="shared" si="55"/>
        <v>0</v>
      </c>
      <c r="AK250" s="152">
        <f t="shared" si="55"/>
        <v>0</v>
      </c>
      <c r="AL250" s="152">
        <f t="shared" si="55"/>
        <v>0</v>
      </c>
      <c r="AM250" s="152">
        <f t="shared" si="55"/>
        <v>0</v>
      </c>
      <c r="AN250" s="152">
        <f t="shared" si="55"/>
        <v>0</v>
      </c>
      <c r="AO250" s="152">
        <f t="shared" si="55"/>
        <v>0</v>
      </c>
      <c r="AP250" s="152">
        <f t="shared" si="55"/>
        <v>0</v>
      </c>
      <c r="AQ250" s="152">
        <f t="shared" si="55"/>
        <v>0</v>
      </c>
      <c r="AR250" s="152">
        <f t="shared" si="56"/>
        <v>0</v>
      </c>
      <c r="AS250" s="152">
        <f t="shared" si="56"/>
        <v>0</v>
      </c>
      <c r="AT250" s="152">
        <f t="shared" si="56"/>
        <v>0</v>
      </c>
      <c r="AU250" s="152">
        <f t="shared" si="56"/>
        <v>0</v>
      </c>
      <c r="AV250" s="152">
        <f t="shared" si="56"/>
        <v>0</v>
      </c>
    </row>
    <row r="251" spans="1:48" x14ac:dyDescent="0.2">
      <c r="A251" s="165"/>
      <c r="B251" s="151" t="str">
        <f>IFERROR(VLOOKUP($A251,Salaire!$C:$E,2,0),"")</f>
        <v/>
      </c>
      <c r="C251" s="151" t="str">
        <f>IFERROR(VLOOKUP($A251,Salaire!$C:$E,3,0),"")</f>
        <v/>
      </c>
      <c r="D251" s="163"/>
      <c r="E251" s="163"/>
      <c r="F251" s="152" t="str">
        <f t="shared" si="48"/>
        <v/>
      </c>
      <c r="G251" s="152" t="str">
        <f t="shared" si="49"/>
        <v/>
      </c>
      <c r="H251" s="166"/>
      <c r="I251" s="165"/>
      <c r="J251" s="165"/>
      <c r="K251" s="152" t="str">
        <f t="shared" si="50"/>
        <v/>
      </c>
      <c r="L251" s="152" t="str">
        <f t="shared" si="47"/>
        <v/>
      </c>
      <c r="M251" s="152">
        <f t="shared" si="57"/>
        <v>0</v>
      </c>
      <c r="N251" s="152">
        <f t="shared" si="57"/>
        <v>0</v>
      </c>
      <c r="O251" s="152">
        <f t="shared" si="57"/>
        <v>0</v>
      </c>
      <c r="P251" s="152">
        <f t="shared" si="57"/>
        <v>0</v>
      </c>
      <c r="Q251" s="152">
        <f t="shared" si="57"/>
        <v>0</v>
      </c>
      <c r="R251" s="152">
        <f t="shared" si="57"/>
        <v>0</v>
      </c>
      <c r="S251" s="152">
        <f t="shared" si="57"/>
        <v>0</v>
      </c>
      <c r="T251" s="152">
        <f t="shared" si="57"/>
        <v>0</v>
      </c>
      <c r="U251" s="152">
        <f t="shared" si="57"/>
        <v>0</v>
      </c>
      <c r="V251" s="152">
        <f t="shared" si="57"/>
        <v>0</v>
      </c>
      <c r="W251" s="152">
        <f t="shared" si="57"/>
        <v>0</v>
      </c>
      <c r="X251" s="152">
        <f t="shared" si="57"/>
        <v>0</v>
      </c>
      <c r="Y251" s="152">
        <f t="shared" si="57"/>
        <v>0</v>
      </c>
      <c r="Z251" s="152">
        <f t="shared" si="57"/>
        <v>0</v>
      </c>
      <c r="AA251" s="152">
        <f t="shared" si="57"/>
        <v>0</v>
      </c>
      <c r="AB251" s="152">
        <f t="shared" si="57"/>
        <v>0</v>
      </c>
      <c r="AC251" s="152">
        <f t="shared" si="55"/>
        <v>0</v>
      </c>
      <c r="AD251" s="152">
        <f t="shared" si="55"/>
        <v>0</v>
      </c>
      <c r="AE251" s="152">
        <f t="shared" si="55"/>
        <v>0</v>
      </c>
      <c r="AF251" s="152">
        <f t="shared" si="55"/>
        <v>0</v>
      </c>
      <c r="AG251" s="152">
        <f t="shared" si="55"/>
        <v>0</v>
      </c>
      <c r="AH251" s="152">
        <f t="shared" si="55"/>
        <v>0</v>
      </c>
      <c r="AI251" s="152">
        <f t="shared" si="55"/>
        <v>0</v>
      </c>
      <c r="AJ251" s="152">
        <f t="shared" si="55"/>
        <v>0</v>
      </c>
      <c r="AK251" s="152">
        <f t="shared" si="55"/>
        <v>0</v>
      </c>
      <c r="AL251" s="152">
        <f t="shared" si="55"/>
        <v>0</v>
      </c>
      <c r="AM251" s="152">
        <f t="shared" si="55"/>
        <v>0</v>
      </c>
      <c r="AN251" s="152">
        <f t="shared" si="55"/>
        <v>0</v>
      </c>
      <c r="AO251" s="152">
        <f t="shared" si="55"/>
        <v>0</v>
      </c>
      <c r="AP251" s="152">
        <f t="shared" si="55"/>
        <v>0</v>
      </c>
      <c r="AQ251" s="152">
        <f t="shared" si="55"/>
        <v>0</v>
      </c>
      <c r="AR251" s="152">
        <f t="shared" si="56"/>
        <v>0</v>
      </c>
      <c r="AS251" s="152">
        <f t="shared" si="56"/>
        <v>0</v>
      </c>
      <c r="AT251" s="152">
        <f t="shared" si="56"/>
        <v>0</v>
      </c>
      <c r="AU251" s="152">
        <f t="shared" si="56"/>
        <v>0</v>
      </c>
      <c r="AV251" s="152">
        <f t="shared" si="56"/>
        <v>0</v>
      </c>
    </row>
    <row r="252" spans="1:48" x14ac:dyDescent="0.2">
      <c r="A252" s="165"/>
      <c r="B252" s="151" t="str">
        <f>IFERROR(VLOOKUP($A252,Salaire!$C:$E,2,0),"")</f>
        <v/>
      </c>
      <c r="C252" s="151" t="str">
        <f>IFERROR(VLOOKUP($A252,Salaire!$C:$E,3,0),"")</f>
        <v/>
      </c>
      <c r="D252" s="163"/>
      <c r="E252" s="163"/>
      <c r="F252" s="152" t="str">
        <f t="shared" si="48"/>
        <v/>
      </c>
      <c r="G252" s="152" t="str">
        <f t="shared" si="49"/>
        <v/>
      </c>
      <c r="H252" s="166"/>
      <c r="I252" s="165"/>
      <c r="J252" s="165"/>
      <c r="K252" s="152" t="str">
        <f t="shared" si="50"/>
        <v/>
      </c>
      <c r="L252" s="152" t="str">
        <f t="shared" si="47"/>
        <v/>
      </c>
      <c r="M252" s="152">
        <f t="shared" si="57"/>
        <v>0</v>
      </c>
      <c r="N252" s="152">
        <f t="shared" si="57"/>
        <v>0</v>
      </c>
      <c r="O252" s="152">
        <f t="shared" si="57"/>
        <v>0</v>
      </c>
      <c r="P252" s="152">
        <f t="shared" si="57"/>
        <v>0</v>
      </c>
      <c r="Q252" s="152">
        <f t="shared" si="57"/>
        <v>0</v>
      </c>
      <c r="R252" s="152">
        <f t="shared" si="57"/>
        <v>0</v>
      </c>
      <c r="S252" s="152">
        <f t="shared" si="57"/>
        <v>0</v>
      </c>
      <c r="T252" s="152">
        <f t="shared" si="57"/>
        <v>0</v>
      </c>
      <c r="U252" s="152">
        <f t="shared" si="57"/>
        <v>0</v>
      </c>
      <c r="V252" s="152">
        <f t="shared" si="57"/>
        <v>0</v>
      </c>
      <c r="W252" s="152">
        <f t="shared" si="57"/>
        <v>0</v>
      </c>
      <c r="X252" s="152">
        <f t="shared" si="57"/>
        <v>0</v>
      </c>
      <c r="Y252" s="152">
        <f t="shared" si="57"/>
        <v>0</v>
      </c>
      <c r="Z252" s="152">
        <f t="shared" si="57"/>
        <v>0</v>
      </c>
      <c r="AA252" s="152">
        <f t="shared" si="57"/>
        <v>0</v>
      </c>
      <c r="AB252" s="152">
        <f t="shared" si="57"/>
        <v>0</v>
      </c>
      <c r="AC252" s="152">
        <f t="shared" si="55"/>
        <v>0</v>
      </c>
      <c r="AD252" s="152">
        <f t="shared" si="55"/>
        <v>0</v>
      </c>
      <c r="AE252" s="152">
        <f t="shared" si="55"/>
        <v>0</v>
      </c>
      <c r="AF252" s="152">
        <f t="shared" si="55"/>
        <v>0</v>
      </c>
      <c r="AG252" s="152">
        <f t="shared" si="55"/>
        <v>0</v>
      </c>
      <c r="AH252" s="152">
        <f t="shared" si="55"/>
        <v>0</v>
      </c>
      <c r="AI252" s="152">
        <f t="shared" si="55"/>
        <v>0</v>
      </c>
      <c r="AJ252" s="152">
        <f t="shared" si="55"/>
        <v>0</v>
      </c>
      <c r="AK252" s="152">
        <f t="shared" si="55"/>
        <v>0</v>
      </c>
      <c r="AL252" s="152">
        <f t="shared" si="55"/>
        <v>0</v>
      </c>
      <c r="AM252" s="152">
        <f t="shared" si="55"/>
        <v>0</v>
      </c>
      <c r="AN252" s="152">
        <f t="shared" si="55"/>
        <v>0</v>
      </c>
      <c r="AO252" s="152">
        <f t="shared" si="55"/>
        <v>0</v>
      </c>
      <c r="AP252" s="152">
        <f t="shared" si="55"/>
        <v>0</v>
      </c>
      <c r="AQ252" s="152">
        <f t="shared" si="55"/>
        <v>0</v>
      </c>
      <c r="AR252" s="152">
        <f t="shared" si="56"/>
        <v>0</v>
      </c>
      <c r="AS252" s="152">
        <f t="shared" si="56"/>
        <v>0</v>
      </c>
      <c r="AT252" s="152">
        <f t="shared" si="56"/>
        <v>0</v>
      </c>
      <c r="AU252" s="152">
        <f t="shared" si="56"/>
        <v>0</v>
      </c>
      <c r="AV252" s="152">
        <f t="shared" si="56"/>
        <v>0</v>
      </c>
    </row>
    <row r="253" spans="1:48" x14ac:dyDescent="0.2">
      <c r="A253" s="165"/>
      <c r="B253" s="151" t="str">
        <f>IFERROR(VLOOKUP($A253,Salaire!$C:$E,2,0),"")</f>
        <v/>
      </c>
      <c r="C253" s="151" t="str">
        <f>IFERROR(VLOOKUP($A253,Salaire!$C:$E,3,0),"")</f>
        <v/>
      </c>
      <c r="D253" s="163"/>
      <c r="E253" s="163"/>
      <c r="F253" s="152" t="str">
        <f t="shared" si="48"/>
        <v/>
      </c>
      <c r="G253" s="152" t="str">
        <f t="shared" si="49"/>
        <v/>
      </c>
      <c r="H253" s="166"/>
      <c r="I253" s="165"/>
      <c r="J253" s="165"/>
      <c r="K253" s="152" t="str">
        <f t="shared" si="50"/>
        <v/>
      </c>
      <c r="L253" s="152" t="str">
        <f t="shared" si="47"/>
        <v/>
      </c>
      <c r="M253" s="152">
        <f t="shared" si="57"/>
        <v>0</v>
      </c>
      <c r="N253" s="152">
        <f t="shared" si="57"/>
        <v>0</v>
      </c>
      <c r="O253" s="152">
        <f t="shared" si="57"/>
        <v>0</v>
      </c>
      <c r="P253" s="152">
        <f t="shared" si="57"/>
        <v>0</v>
      </c>
      <c r="Q253" s="152">
        <f t="shared" si="57"/>
        <v>0</v>
      </c>
      <c r="R253" s="152">
        <f t="shared" si="57"/>
        <v>0</v>
      </c>
      <c r="S253" s="152">
        <f t="shared" si="57"/>
        <v>0</v>
      </c>
      <c r="T253" s="152">
        <f t="shared" si="57"/>
        <v>0</v>
      </c>
      <c r="U253" s="152">
        <f t="shared" si="57"/>
        <v>0</v>
      </c>
      <c r="V253" s="152">
        <f t="shared" si="57"/>
        <v>0</v>
      </c>
      <c r="W253" s="152">
        <f t="shared" si="57"/>
        <v>0</v>
      </c>
      <c r="X253" s="152">
        <f t="shared" si="57"/>
        <v>0</v>
      </c>
      <c r="Y253" s="152">
        <f t="shared" si="57"/>
        <v>0</v>
      </c>
      <c r="Z253" s="152">
        <f t="shared" si="57"/>
        <v>0</v>
      </c>
      <c r="AA253" s="152">
        <f t="shared" si="57"/>
        <v>0</v>
      </c>
      <c r="AB253" s="152">
        <f t="shared" si="57"/>
        <v>0</v>
      </c>
      <c r="AC253" s="152">
        <f t="shared" si="55"/>
        <v>0</v>
      </c>
      <c r="AD253" s="152">
        <f t="shared" si="55"/>
        <v>0</v>
      </c>
      <c r="AE253" s="152">
        <f t="shared" si="55"/>
        <v>0</v>
      </c>
      <c r="AF253" s="152">
        <f t="shared" si="55"/>
        <v>0</v>
      </c>
      <c r="AG253" s="152">
        <f t="shared" si="55"/>
        <v>0</v>
      </c>
      <c r="AH253" s="152">
        <f t="shared" si="55"/>
        <v>0</v>
      </c>
      <c r="AI253" s="152">
        <f t="shared" si="55"/>
        <v>0</v>
      </c>
      <c r="AJ253" s="152">
        <f t="shared" si="55"/>
        <v>0</v>
      </c>
      <c r="AK253" s="152">
        <f t="shared" si="55"/>
        <v>0</v>
      </c>
      <c r="AL253" s="152">
        <f t="shared" si="55"/>
        <v>0</v>
      </c>
      <c r="AM253" s="152">
        <f t="shared" si="55"/>
        <v>0</v>
      </c>
      <c r="AN253" s="152">
        <f t="shared" si="55"/>
        <v>0</v>
      </c>
      <c r="AO253" s="152">
        <f t="shared" si="55"/>
        <v>0</v>
      </c>
      <c r="AP253" s="152">
        <f t="shared" si="55"/>
        <v>0</v>
      </c>
      <c r="AQ253" s="152">
        <f t="shared" si="55"/>
        <v>0</v>
      </c>
      <c r="AR253" s="152">
        <f t="shared" si="56"/>
        <v>0</v>
      </c>
      <c r="AS253" s="152">
        <f t="shared" si="56"/>
        <v>0</v>
      </c>
      <c r="AT253" s="152">
        <f t="shared" si="56"/>
        <v>0</v>
      </c>
      <c r="AU253" s="152">
        <f t="shared" si="56"/>
        <v>0</v>
      </c>
      <c r="AV253" s="152">
        <f t="shared" si="56"/>
        <v>0</v>
      </c>
    </row>
    <row r="254" spans="1:48" x14ac:dyDescent="0.2">
      <c r="A254" s="165"/>
      <c r="B254" s="151" t="str">
        <f>IFERROR(VLOOKUP($A254,Salaire!$C:$E,2,0),"")</f>
        <v/>
      </c>
      <c r="C254" s="151" t="str">
        <f>IFERROR(VLOOKUP($A254,Salaire!$C:$E,3,0),"")</f>
        <v/>
      </c>
      <c r="D254" s="163"/>
      <c r="E254" s="163"/>
      <c r="F254" s="152" t="str">
        <f t="shared" si="48"/>
        <v/>
      </c>
      <c r="G254" s="152" t="str">
        <f t="shared" si="49"/>
        <v/>
      </c>
      <c r="H254" s="166"/>
      <c r="I254" s="165"/>
      <c r="J254" s="165"/>
      <c r="K254" s="152" t="str">
        <f t="shared" si="50"/>
        <v/>
      </c>
      <c r="L254" s="152" t="str">
        <f t="shared" si="47"/>
        <v/>
      </c>
      <c r="M254" s="152">
        <f t="shared" si="57"/>
        <v>0</v>
      </c>
      <c r="N254" s="152">
        <f t="shared" si="57"/>
        <v>0</v>
      </c>
      <c r="O254" s="152">
        <f t="shared" si="57"/>
        <v>0</v>
      </c>
      <c r="P254" s="152">
        <f t="shared" si="57"/>
        <v>0</v>
      </c>
      <c r="Q254" s="152">
        <f t="shared" si="57"/>
        <v>0</v>
      </c>
      <c r="R254" s="152">
        <f t="shared" si="57"/>
        <v>0</v>
      </c>
      <c r="S254" s="152">
        <f t="shared" si="57"/>
        <v>0</v>
      </c>
      <c r="T254" s="152">
        <f t="shared" si="57"/>
        <v>0</v>
      </c>
      <c r="U254" s="152">
        <f t="shared" si="57"/>
        <v>0</v>
      </c>
      <c r="V254" s="152">
        <f t="shared" si="57"/>
        <v>0</v>
      </c>
      <c r="W254" s="152">
        <f t="shared" si="57"/>
        <v>0</v>
      </c>
      <c r="X254" s="152">
        <f t="shared" si="57"/>
        <v>0</v>
      </c>
      <c r="Y254" s="152">
        <f t="shared" si="57"/>
        <v>0</v>
      </c>
      <c r="Z254" s="152">
        <f t="shared" si="57"/>
        <v>0</v>
      </c>
      <c r="AA254" s="152">
        <f t="shared" si="57"/>
        <v>0</v>
      </c>
      <c r="AB254" s="152">
        <f t="shared" ref="AB254:AQ269" si="58">+IF(AND(AB$4&gt;=EOMONTH($I254,0),AB$4&lt;=EOMONTH($J254,0)),$L254,0)</f>
        <v>0</v>
      </c>
      <c r="AC254" s="152">
        <f t="shared" si="58"/>
        <v>0</v>
      </c>
      <c r="AD254" s="152">
        <f t="shared" si="58"/>
        <v>0</v>
      </c>
      <c r="AE254" s="152">
        <f t="shared" si="58"/>
        <v>0</v>
      </c>
      <c r="AF254" s="152">
        <f t="shared" si="58"/>
        <v>0</v>
      </c>
      <c r="AG254" s="152">
        <f t="shared" si="58"/>
        <v>0</v>
      </c>
      <c r="AH254" s="152">
        <f t="shared" si="58"/>
        <v>0</v>
      </c>
      <c r="AI254" s="152">
        <f t="shared" si="58"/>
        <v>0</v>
      </c>
      <c r="AJ254" s="152">
        <f t="shared" si="58"/>
        <v>0</v>
      </c>
      <c r="AK254" s="152">
        <f t="shared" si="58"/>
        <v>0</v>
      </c>
      <c r="AL254" s="152">
        <f t="shared" si="58"/>
        <v>0</v>
      </c>
      <c r="AM254" s="152">
        <f t="shared" si="58"/>
        <v>0</v>
      </c>
      <c r="AN254" s="152">
        <f t="shared" si="58"/>
        <v>0</v>
      </c>
      <c r="AO254" s="152">
        <f t="shared" si="58"/>
        <v>0</v>
      </c>
      <c r="AP254" s="152">
        <f t="shared" si="58"/>
        <v>0</v>
      </c>
      <c r="AQ254" s="152">
        <f t="shared" si="58"/>
        <v>0</v>
      </c>
      <c r="AR254" s="152">
        <f t="shared" si="56"/>
        <v>0</v>
      </c>
      <c r="AS254" s="152">
        <f t="shared" si="56"/>
        <v>0</v>
      </c>
      <c r="AT254" s="152">
        <f t="shared" si="56"/>
        <v>0</v>
      </c>
      <c r="AU254" s="152">
        <f t="shared" si="56"/>
        <v>0</v>
      </c>
      <c r="AV254" s="152">
        <f t="shared" si="56"/>
        <v>0</v>
      </c>
    </row>
    <row r="255" spans="1:48" x14ac:dyDescent="0.2">
      <c r="A255" s="165"/>
      <c r="B255" s="151" t="str">
        <f>IFERROR(VLOOKUP($A255,Salaire!$C:$E,2,0),"")</f>
        <v/>
      </c>
      <c r="C255" s="151" t="str">
        <f>IFERROR(VLOOKUP($A255,Salaire!$C:$E,3,0),"")</f>
        <v/>
      </c>
      <c r="D255" s="163"/>
      <c r="E255" s="163"/>
      <c r="F255" s="152" t="str">
        <f t="shared" si="48"/>
        <v/>
      </c>
      <c r="G255" s="152" t="str">
        <f t="shared" si="49"/>
        <v/>
      </c>
      <c r="H255" s="166"/>
      <c r="I255" s="165"/>
      <c r="J255" s="165"/>
      <c r="K255" s="152" t="str">
        <f t="shared" si="50"/>
        <v/>
      </c>
      <c r="L255" s="152" t="str">
        <f t="shared" si="47"/>
        <v/>
      </c>
      <c r="M255" s="152">
        <f t="shared" ref="M255:AB270" si="59">+IF(AND(M$4&gt;=EOMONTH($I255,0),M$4&lt;=EOMONTH($J255,0)),$L255,0)</f>
        <v>0</v>
      </c>
      <c r="N255" s="152">
        <f t="shared" si="59"/>
        <v>0</v>
      </c>
      <c r="O255" s="152">
        <f t="shared" si="59"/>
        <v>0</v>
      </c>
      <c r="P255" s="152">
        <f t="shared" si="59"/>
        <v>0</v>
      </c>
      <c r="Q255" s="152">
        <f t="shared" si="59"/>
        <v>0</v>
      </c>
      <c r="R255" s="152">
        <f t="shared" si="59"/>
        <v>0</v>
      </c>
      <c r="S255" s="152">
        <f t="shared" si="59"/>
        <v>0</v>
      </c>
      <c r="T255" s="152">
        <f t="shared" si="59"/>
        <v>0</v>
      </c>
      <c r="U255" s="152">
        <f t="shared" si="59"/>
        <v>0</v>
      </c>
      <c r="V255" s="152">
        <f t="shared" si="59"/>
        <v>0</v>
      </c>
      <c r="W255" s="152">
        <f t="shared" si="59"/>
        <v>0</v>
      </c>
      <c r="X255" s="152">
        <f t="shared" si="59"/>
        <v>0</v>
      </c>
      <c r="Y255" s="152">
        <f t="shared" si="59"/>
        <v>0</v>
      </c>
      <c r="Z255" s="152">
        <f t="shared" si="59"/>
        <v>0</v>
      </c>
      <c r="AA255" s="152">
        <f t="shared" si="59"/>
        <v>0</v>
      </c>
      <c r="AB255" s="152">
        <f t="shared" si="59"/>
        <v>0</v>
      </c>
      <c r="AC255" s="152">
        <f t="shared" si="58"/>
        <v>0</v>
      </c>
      <c r="AD255" s="152">
        <f t="shared" si="58"/>
        <v>0</v>
      </c>
      <c r="AE255" s="152">
        <f t="shared" si="58"/>
        <v>0</v>
      </c>
      <c r="AF255" s="152">
        <f t="shared" si="58"/>
        <v>0</v>
      </c>
      <c r="AG255" s="152">
        <f t="shared" si="58"/>
        <v>0</v>
      </c>
      <c r="AH255" s="152">
        <f t="shared" si="58"/>
        <v>0</v>
      </c>
      <c r="AI255" s="152">
        <f t="shared" si="58"/>
        <v>0</v>
      </c>
      <c r="AJ255" s="152">
        <f t="shared" si="58"/>
        <v>0</v>
      </c>
      <c r="AK255" s="152">
        <f t="shared" si="58"/>
        <v>0</v>
      </c>
      <c r="AL255" s="152">
        <f t="shared" si="58"/>
        <v>0</v>
      </c>
      <c r="AM255" s="152">
        <f t="shared" si="58"/>
        <v>0</v>
      </c>
      <c r="AN255" s="152">
        <f t="shared" si="58"/>
        <v>0</v>
      </c>
      <c r="AO255" s="152">
        <f t="shared" si="58"/>
        <v>0</v>
      </c>
      <c r="AP255" s="152">
        <f t="shared" si="58"/>
        <v>0</v>
      </c>
      <c r="AQ255" s="152">
        <f t="shared" si="58"/>
        <v>0</v>
      </c>
      <c r="AR255" s="152">
        <f t="shared" si="56"/>
        <v>0</v>
      </c>
      <c r="AS255" s="152">
        <f t="shared" si="56"/>
        <v>0</v>
      </c>
      <c r="AT255" s="152">
        <f t="shared" si="56"/>
        <v>0</v>
      </c>
      <c r="AU255" s="152">
        <f t="shared" si="56"/>
        <v>0</v>
      </c>
      <c r="AV255" s="152">
        <f t="shared" si="56"/>
        <v>0</v>
      </c>
    </row>
    <row r="256" spans="1:48" x14ac:dyDescent="0.2">
      <c r="A256" s="165"/>
      <c r="B256" s="151" t="str">
        <f>IFERROR(VLOOKUP($A256,Salaire!$C:$E,2,0),"")</f>
        <v/>
      </c>
      <c r="C256" s="151" t="str">
        <f>IFERROR(VLOOKUP($A256,Salaire!$C:$E,3,0),"")</f>
        <v/>
      </c>
      <c r="D256" s="163"/>
      <c r="E256" s="163"/>
      <c r="F256" s="152" t="str">
        <f t="shared" si="48"/>
        <v/>
      </c>
      <c r="G256" s="152" t="str">
        <f t="shared" si="49"/>
        <v/>
      </c>
      <c r="H256" s="166"/>
      <c r="I256" s="165"/>
      <c r="J256" s="165"/>
      <c r="K256" s="152" t="str">
        <f t="shared" si="50"/>
        <v/>
      </c>
      <c r="L256" s="152" t="str">
        <f t="shared" si="47"/>
        <v/>
      </c>
      <c r="M256" s="152">
        <f t="shared" si="59"/>
        <v>0</v>
      </c>
      <c r="N256" s="152">
        <f t="shared" si="59"/>
        <v>0</v>
      </c>
      <c r="O256" s="152">
        <f t="shared" si="59"/>
        <v>0</v>
      </c>
      <c r="P256" s="152">
        <f t="shared" si="59"/>
        <v>0</v>
      </c>
      <c r="Q256" s="152">
        <f t="shared" si="59"/>
        <v>0</v>
      </c>
      <c r="R256" s="152">
        <f t="shared" si="59"/>
        <v>0</v>
      </c>
      <c r="S256" s="152">
        <f t="shared" si="59"/>
        <v>0</v>
      </c>
      <c r="T256" s="152">
        <f t="shared" si="59"/>
        <v>0</v>
      </c>
      <c r="U256" s="152">
        <f t="shared" si="59"/>
        <v>0</v>
      </c>
      <c r="V256" s="152">
        <f t="shared" si="59"/>
        <v>0</v>
      </c>
      <c r="W256" s="152">
        <f t="shared" si="59"/>
        <v>0</v>
      </c>
      <c r="X256" s="152">
        <f t="shared" si="59"/>
        <v>0</v>
      </c>
      <c r="Y256" s="152">
        <f t="shared" si="59"/>
        <v>0</v>
      </c>
      <c r="Z256" s="152">
        <f t="shared" si="59"/>
        <v>0</v>
      </c>
      <c r="AA256" s="152">
        <f t="shared" si="59"/>
        <v>0</v>
      </c>
      <c r="AB256" s="152">
        <f t="shared" si="59"/>
        <v>0</v>
      </c>
      <c r="AC256" s="152">
        <f t="shared" si="58"/>
        <v>0</v>
      </c>
      <c r="AD256" s="152">
        <f t="shared" si="58"/>
        <v>0</v>
      </c>
      <c r="AE256" s="152">
        <f t="shared" si="58"/>
        <v>0</v>
      </c>
      <c r="AF256" s="152">
        <f t="shared" si="58"/>
        <v>0</v>
      </c>
      <c r="AG256" s="152">
        <f t="shared" si="58"/>
        <v>0</v>
      </c>
      <c r="AH256" s="152">
        <f t="shared" si="58"/>
        <v>0</v>
      </c>
      <c r="AI256" s="152">
        <f t="shared" si="58"/>
        <v>0</v>
      </c>
      <c r="AJ256" s="152">
        <f t="shared" si="58"/>
        <v>0</v>
      </c>
      <c r="AK256" s="152">
        <f t="shared" si="58"/>
        <v>0</v>
      </c>
      <c r="AL256" s="152">
        <f t="shared" si="58"/>
        <v>0</v>
      </c>
      <c r="AM256" s="152">
        <f t="shared" si="58"/>
        <v>0</v>
      </c>
      <c r="AN256" s="152">
        <f t="shared" si="58"/>
        <v>0</v>
      </c>
      <c r="AO256" s="152">
        <f t="shared" si="58"/>
        <v>0</v>
      </c>
      <c r="AP256" s="152">
        <f t="shared" si="58"/>
        <v>0</v>
      </c>
      <c r="AQ256" s="152">
        <f t="shared" si="58"/>
        <v>0</v>
      </c>
      <c r="AR256" s="152">
        <f t="shared" si="56"/>
        <v>0</v>
      </c>
      <c r="AS256" s="152">
        <f t="shared" si="56"/>
        <v>0</v>
      </c>
      <c r="AT256" s="152">
        <f t="shared" si="56"/>
        <v>0</v>
      </c>
      <c r="AU256" s="152">
        <f t="shared" si="56"/>
        <v>0</v>
      </c>
      <c r="AV256" s="152">
        <f t="shared" si="56"/>
        <v>0</v>
      </c>
    </row>
    <row r="257" spans="1:48" x14ac:dyDescent="0.2">
      <c r="A257" s="165"/>
      <c r="B257" s="151" t="str">
        <f>IFERROR(VLOOKUP($A257,Salaire!$C:$E,2,0),"")</f>
        <v/>
      </c>
      <c r="C257" s="151" t="str">
        <f>IFERROR(VLOOKUP($A257,Salaire!$C:$E,3,0),"")</f>
        <v/>
      </c>
      <c r="D257" s="163"/>
      <c r="E257" s="163"/>
      <c r="F257" s="152" t="str">
        <f t="shared" si="48"/>
        <v/>
      </c>
      <c r="G257" s="152" t="str">
        <f t="shared" si="49"/>
        <v/>
      </c>
      <c r="H257" s="166"/>
      <c r="I257" s="165"/>
      <c r="J257" s="165"/>
      <c r="K257" s="152" t="str">
        <f t="shared" si="50"/>
        <v/>
      </c>
      <c r="L257" s="152" t="str">
        <f t="shared" si="47"/>
        <v/>
      </c>
      <c r="M257" s="152">
        <f t="shared" si="59"/>
        <v>0</v>
      </c>
      <c r="N257" s="152">
        <f t="shared" si="59"/>
        <v>0</v>
      </c>
      <c r="O257" s="152">
        <f t="shared" si="59"/>
        <v>0</v>
      </c>
      <c r="P257" s="152">
        <f t="shared" si="59"/>
        <v>0</v>
      </c>
      <c r="Q257" s="152">
        <f t="shared" si="59"/>
        <v>0</v>
      </c>
      <c r="R257" s="152">
        <f t="shared" si="59"/>
        <v>0</v>
      </c>
      <c r="S257" s="152">
        <f t="shared" si="59"/>
        <v>0</v>
      </c>
      <c r="T257" s="152">
        <f t="shared" si="59"/>
        <v>0</v>
      </c>
      <c r="U257" s="152">
        <f t="shared" si="59"/>
        <v>0</v>
      </c>
      <c r="V257" s="152">
        <f t="shared" si="59"/>
        <v>0</v>
      </c>
      <c r="W257" s="152">
        <f t="shared" si="59"/>
        <v>0</v>
      </c>
      <c r="X257" s="152">
        <f t="shared" si="59"/>
        <v>0</v>
      </c>
      <c r="Y257" s="152">
        <f t="shared" si="59"/>
        <v>0</v>
      </c>
      <c r="Z257" s="152">
        <f t="shared" si="59"/>
        <v>0</v>
      </c>
      <c r="AA257" s="152">
        <f t="shared" si="59"/>
        <v>0</v>
      </c>
      <c r="AB257" s="152">
        <f t="shared" si="59"/>
        <v>0</v>
      </c>
      <c r="AC257" s="152">
        <f t="shared" si="58"/>
        <v>0</v>
      </c>
      <c r="AD257" s="152">
        <f t="shared" si="58"/>
        <v>0</v>
      </c>
      <c r="AE257" s="152">
        <f t="shared" si="58"/>
        <v>0</v>
      </c>
      <c r="AF257" s="152">
        <f t="shared" si="58"/>
        <v>0</v>
      </c>
      <c r="AG257" s="152">
        <f t="shared" si="58"/>
        <v>0</v>
      </c>
      <c r="AH257" s="152">
        <f t="shared" si="58"/>
        <v>0</v>
      </c>
      <c r="AI257" s="152">
        <f t="shared" si="58"/>
        <v>0</v>
      </c>
      <c r="AJ257" s="152">
        <f t="shared" si="58"/>
        <v>0</v>
      </c>
      <c r="AK257" s="152">
        <f t="shared" si="58"/>
        <v>0</v>
      </c>
      <c r="AL257" s="152">
        <f t="shared" si="58"/>
        <v>0</v>
      </c>
      <c r="AM257" s="152">
        <f t="shared" si="58"/>
        <v>0</v>
      </c>
      <c r="AN257" s="152">
        <f t="shared" si="58"/>
        <v>0</v>
      </c>
      <c r="AO257" s="152">
        <f t="shared" si="58"/>
        <v>0</v>
      </c>
      <c r="AP257" s="152">
        <f t="shared" si="58"/>
        <v>0</v>
      </c>
      <c r="AQ257" s="152">
        <f t="shared" si="58"/>
        <v>0</v>
      </c>
      <c r="AR257" s="152">
        <f t="shared" si="56"/>
        <v>0</v>
      </c>
      <c r="AS257" s="152">
        <f t="shared" si="56"/>
        <v>0</v>
      </c>
      <c r="AT257" s="152">
        <f t="shared" si="56"/>
        <v>0</v>
      </c>
      <c r="AU257" s="152">
        <f t="shared" si="56"/>
        <v>0</v>
      </c>
      <c r="AV257" s="152">
        <f t="shared" si="56"/>
        <v>0</v>
      </c>
    </row>
    <row r="258" spans="1:48" x14ac:dyDescent="0.2">
      <c r="A258" s="165"/>
      <c r="B258" s="151" t="str">
        <f>IFERROR(VLOOKUP($A258,Salaire!$C:$E,2,0),"")</f>
        <v/>
      </c>
      <c r="C258" s="151" t="str">
        <f>IFERROR(VLOOKUP($A258,Salaire!$C:$E,3,0),"")</f>
        <v/>
      </c>
      <c r="D258" s="163"/>
      <c r="E258" s="163"/>
      <c r="F258" s="152" t="str">
        <f t="shared" si="48"/>
        <v/>
      </c>
      <c r="G258" s="152" t="str">
        <f t="shared" si="49"/>
        <v/>
      </c>
      <c r="H258" s="166"/>
      <c r="I258" s="165"/>
      <c r="J258" s="165"/>
      <c r="K258" s="152" t="str">
        <f t="shared" si="50"/>
        <v/>
      </c>
      <c r="L258" s="152" t="str">
        <f t="shared" si="47"/>
        <v/>
      </c>
      <c r="M258" s="152">
        <f t="shared" si="59"/>
        <v>0</v>
      </c>
      <c r="N258" s="152">
        <f t="shared" si="59"/>
        <v>0</v>
      </c>
      <c r="O258" s="152">
        <f t="shared" si="59"/>
        <v>0</v>
      </c>
      <c r="P258" s="152">
        <f t="shared" si="59"/>
        <v>0</v>
      </c>
      <c r="Q258" s="152">
        <f t="shared" si="59"/>
        <v>0</v>
      </c>
      <c r="R258" s="152">
        <f t="shared" si="59"/>
        <v>0</v>
      </c>
      <c r="S258" s="152">
        <f t="shared" si="59"/>
        <v>0</v>
      </c>
      <c r="T258" s="152">
        <f t="shared" si="59"/>
        <v>0</v>
      </c>
      <c r="U258" s="152">
        <f t="shared" si="59"/>
        <v>0</v>
      </c>
      <c r="V258" s="152">
        <f t="shared" si="59"/>
        <v>0</v>
      </c>
      <c r="W258" s="152">
        <f t="shared" si="59"/>
        <v>0</v>
      </c>
      <c r="X258" s="152">
        <f t="shared" si="59"/>
        <v>0</v>
      </c>
      <c r="Y258" s="152">
        <f t="shared" si="59"/>
        <v>0</v>
      </c>
      <c r="Z258" s="152">
        <f t="shared" si="59"/>
        <v>0</v>
      </c>
      <c r="AA258" s="152">
        <f t="shared" si="59"/>
        <v>0</v>
      </c>
      <c r="AB258" s="152">
        <f t="shared" si="59"/>
        <v>0</v>
      </c>
      <c r="AC258" s="152">
        <f t="shared" si="58"/>
        <v>0</v>
      </c>
      <c r="AD258" s="152">
        <f t="shared" si="58"/>
        <v>0</v>
      </c>
      <c r="AE258" s="152">
        <f t="shared" si="58"/>
        <v>0</v>
      </c>
      <c r="AF258" s="152">
        <f t="shared" si="58"/>
        <v>0</v>
      </c>
      <c r="AG258" s="152">
        <f t="shared" si="58"/>
        <v>0</v>
      </c>
      <c r="AH258" s="152">
        <f t="shared" si="58"/>
        <v>0</v>
      </c>
      <c r="AI258" s="152">
        <f t="shared" si="58"/>
        <v>0</v>
      </c>
      <c r="AJ258" s="152">
        <f t="shared" si="58"/>
        <v>0</v>
      </c>
      <c r="AK258" s="152">
        <f t="shared" si="58"/>
        <v>0</v>
      </c>
      <c r="AL258" s="152">
        <f t="shared" si="58"/>
        <v>0</v>
      </c>
      <c r="AM258" s="152">
        <f t="shared" si="58"/>
        <v>0</v>
      </c>
      <c r="AN258" s="152">
        <f t="shared" si="58"/>
        <v>0</v>
      </c>
      <c r="AO258" s="152">
        <f t="shared" si="58"/>
        <v>0</v>
      </c>
      <c r="AP258" s="152">
        <f t="shared" si="58"/>
        <v>0</v>
      </c>
      <c r="AQ258" s="152">
        <f t="shared" si="58"/>
        <v>0</v>
      </c>
      <c r="AR258" s="152">
        <f t="shared" si="56"/>
        <v>0</v>
      </c>
      <c r="AS258" s="152">
        <f t="shared" si="56"/>
        <v>0</v>
      </c>
      <c r="AT258" s="152">
        <f t="shared" si="56"/>
        <v>0</v>
      </c>
      <c r="AU258" s="152">
        <f t="shared" si="56"/>
        <v>0</v>
      </c>
      <c r="AV258" s="152">
        <f t="shared" si="56"/>
        <v>0</v>
      </c>
    </row>
    <row r="259" spans="1:48" x14ac:dyDescent="0.2">
      <c r="A259" s="165"/>
      <c r="B259" s="151" t="str">
        <f>IFERROR(VLOOKUP($A259,Salaire!$C:$E,2,0),"")</f>
        <v/>
      </c>
      <c r="C259" s="151" t="str">
        <f>IFERROR(VLOOKUP($A259,Salaire!$C:$E,3,0),"")</f>
        <v/>
      </c>
      <c r="D259" s="163"/>
      <c r="E259" s="163"/>
      <c r="F259" s="152" t="str">
        <f t="shared" si="48"/>
        <v/>
      </c>
      <c r="G259" s="152" t="str">
        <f t="shared" si="49"/>
        <v/>
      </c>
      <c r="H259" s="166"/>
      <c r="I259" s="165"/>
      <c r="J259" s="165"/>
      <c r="K259" s="152" t="str">
        <f t="shared" si="50"/>
        <v/>
      </c>
      <c r="L259" s="152" t="str">
        <f t="shared" si="47"/>
        <v/>
      </c>
      <c r="M259" s="152">
        <f t="shared" si="59"/>
        <v>0</v>
      </c>
      <c r="N259" s="152">
        <f t="shared" si="59"/>
        <v>0</v>
      </c>
      <c r="O259" s="152">
        <f t="shared" si="59"/>
        <v>0</v>
      </c>
      <c r="P259" s="152">
        <f t="shared" si="59"/>
        <v>0</v>
      </c>
      <c r="Q259" s="152">
        <f t="shared" si="59"/>
        <v>0</v>
      </c>
      <c r="R259" s="152">
        <f t="shared" si="59"/>
        <v>0</v>
      </c>
      <c r="S259" s="152">
        <f t="shared" si="59"/>
        <v>0</v>
      </c>
      <c r="T259" s="152">
        <f t="shared" si="59"/>
        <v>0</v>
      </c>
      <c r="U259" s="152">
        <f t="shared" si="59"/>
        <v>0</v>
      </c>
      <c r="V259" s="152">
        <f t="shared" si="59"/>
        <v>0</v>
      </c>
      <c r="W259" s="152">
        <f t="shared" si="59"/>
        <v>0</v>
      </c>
      <c r="X259" s="152">
        <f t="shared" si="59"/>
        <v>0</v>
      </c>
      <c r="Y259" s="152">
        <f t="shared" si="59"/>
        <v>0</v>
      </c>
      <c r="Z259" s="152">
        <f t="shared" si="59"/>
        <v>0</v>
      </c>
      <c r="AA259" s="152">
        <f t="shared" si="59"/>
        <v>0</v>
      </c>
      <c r="AB259" s="152">
        <f t="shared" si="59"/>
        <v>0</v>
      </c>
      <c r="AC259" s="152">
        <f t="shared" si="58"/>
        <v>0</v>
      </c>
      <c r="AD259" s="152">
        <f t="shared" si="58"/>
        <v>0</v>
      </c>
      <c r="AE259" s="152">
        <f t="shared" si="58"/>
        <v>0</v>
      </c>
      <c r="AF259" s="152">
        <f t="shared" si="58"/>
        <v>0</v>
      </c>
      <c r="AG259" s="152">
        <f t="shared" si="58"/>
        <v>0</v>
      </c>
      <c r="AH259" s="152">
        <f t="shared" si="58"/>
        <v>0</v>
      </c>
      <c r="AI259" s="152">
        <f t="shared" si="58"/>
        <v>0</v>
      </c>
      <c r="AJ259" s="152">
        <f t="shared" si="58"/>
        <v>0</v>
      </c>
      <c r="AK259" s="152">
        <f t="shared" si="58"/>
        <v>0</v>
      </c>
      <c r="AL259" s="152">
        <f t="shared" si="58"/>
        <v>0</v>
      </c>
      <c r="AM259" s="152">
        <f t="shared" si="58"/>
        <v>0</v>
      </c>
      <c r="AN259" s="152">
        <f t="shared" si="58"/>
        <v>0</v>
      </c>
      <c r="AO259" s="152">
        <f t="shared" si="58"/>
        <v>0</v>
      </c>
      <c r="AP259" s="152">
        <f t="shared" si="58"/>
        <v>0</v>
      </c>
      <c r="AQ259" s="152">
        <f t="shared" si="58"/>
        <v>0</v>
      </c>
      <c r="AR259" s="152">
        <f t="shared" si="56"/>
        <v>0</v>
      </c>
      <c r="AS259" s="152">
        <f t="shared" si="56"/>
        <v>0</v>
      </c>
      <c r="AT259" s="152">
        <f t="shared" si="56"/>
        <v>0</v>
      </c>
      <c r="AU259" s="152">
        <f t="shared" si="56"/>
        <v>0</v>
      </c>
      <c r="AV259" s="152">
        <f t="shared" si="56"/>
        <v>0</v>
      </c>
    </row>
    <row r="260" spans="1:48" x14ac:dyDescent="0.2">
      <c r="A260" s="165"/>
      <c r="B260" s="151" t="str">
        <f>IFERROR(VLOOKUP($A260,Salaire!$C:$E,2,0),"")</f>
        <v/>
      </c>
      <c r="C260" s="151" t="str">
        <f>IFERROR(VLOOKUP($A260,Salaire!$C:$E,3,0),"")</f>
        <v/>
      </c>
      <c r="D260" s="163"/>
      <c r="E260" s="163"/>
      <c r="F260" s="152" t="str">
        <f t="shared" si="48"/>
        <v/>
      </c>
      <c r="G260" s="152" t="str">
        <f t="shared" si="49"/>
        <v/>
      </c>
      <c r="H260" s="166"/>
      <c r="I260" s="165"/>
      <c r="J260" s="165"/>
      <c r="K260" s="152" t="str">
        <f t="shared" si="50"/>
        <v/>
      </c>
      <c r="L260" s="152" t="str">
        <f t="shared" si="47"/>
        <v/>
      </c>
      <c r="M260" s="152">
        <f t="shared" si="59"/>
        <v>0</v>
      </c>
      <c r="N260" s="152">
        <f t="shared" si="59"/>
        <v>0</v>
      </c>
      <c r="O260" s="152">
        <f t="shared" si="59"/>
        <v>0</v>
      </c>
      <c r="P260" s="152">
        <f t="shared" si="59"/>
        <v>0</v>
      </c>
      <c r="Q260" s="152">
        <f t="shared" si="59"/>
        <v>0</v>
      </c>
      <c r="R260" s="152">
        <f t="shared" si="59"/>
        <v>0</v>
      </c>
      <c r="S260" s="152">
        <f t="shared" si="59"/>
        <v>0</v>
      </c>
      <c r="T260" s="152">
        <f t="shared" si="59"/>
        <v>0</v>
      </c>
      <c r="U260" s="152">
        <f t="shared" si="59"/>
        <v>0</v>
      </c>
      <c r="V260" s="152">
        <f t="shared" si="59"/>
        <v>0</v>
      </c>
      <c r="W260" s="152">
        <f t="shared" si="59"/>
        <v>0</v>
      </c>
      <c r="X260" s="152">
        <f t="shared" si="59"/>
        <v>0</v>
      </c>
      <c r="Y260" s="152">
        <f t="shared" si="59"/>
        <v>0</v>
      </c>
      <c r="Z260" s="152">
        <f t="shared" si="59"/>
        <v>0</v>
      </c>
      <c r="AA260" s="152">
        <f t="shared" si="59"/>
        <v>0</v>
      </c>
      <c r="AB260" s="152">
        <f t="shared" si="59"/>
        <v>0</v>
      </c>
      <c r="AC260" s="152">
        <f t="shared" si="58"/>
        <v>0</v>
      </c>
      <c r="AD260" s="152">
        <f t="shared" si="58"/>
        <v>0</v>
      </c>
      <c r="AE260" s="152">
        <f t="shared" si="58"/>
        <v>0</v>
      </c>
      <c r="AF260" s="152">
        <f t="shared" si="58"/>
        <v>0</v>
      </c>
      <c r="AG260" s="152">
        <f t="shared" si="58"/>
        <v>0</v>
      </c>
      <c r="AH260" s="152">
        <f t="shared" si="58"/>
        <v>0</v>
      </c>
      <c r="AI260" s="152">
        <f t="shared" si="58"/>
        <v>0</v>
      </c>
      <c r="AJ260" s="152">
        <f t="shared" si="58"/>
        <v>0</v>
      </c>
      <c r="AK260" s="152">
        <f t="shared" si="58"/>
        <v>0</v>
      </c>
      <c r="AL260" s="152">
        <f t="shared" si="58"/>
        <v>0</v>
      </c>
      <c r="AM260" s="152">
        <f t="shared" si="58"/>
        <v>0</v>
      </c>
      <c r="AN260" s="152">
        <f t="shared" si="58"/>
        <v>0</v>
      </c>
      <c r="AO260" s="152">
        <f t="shared" si="58"/>
        <v>0</v>
      </c>
      <c r="AP260" s="152">
        <f t="shared" si="58"/>
        <v>0</v>
      </c>
      <c r="AQ260" s="152">
        <f t="shared" si="58"/>
        <v>0</v>
      </c>
      <c r="AR260" s="152">
        <f t="shared" si="56"/>
        <v>0</v>
      </c>
      <c r="AS260" s="152">
        <f t="shared" si="56"/>
        <v>0</v>
      </c>
      <c r="AT260" s="152">
        <f t="shared" si="56"/>
        <v>0</v>
      </c>
      <c r="AU260" s="152">
        <f t="shared" si="56"/>
        <v>0</v>
      </c>
      <c r="AV260" s="152">
        <f t="shared" si="56"/>
        <v>0</v>
      </c>
    </row>
    <row r="261" spans="1:48" x14ac:dyDescent="0.2">
      <c r="A261" s="165"/>
      <c r="B261" s="151" t="str">
        <f>IFERROR(VLOOKUP($A261,Salaire!$C:$E,2,0),"")</f>
        <v/>
      </c>
      <c r="C261" s="151" t="str">
        <f>IFERROR(VLOOKUP($A261,Salaire!$C:$E,3,0),"")</f>
        <v/>
      </c>
      <c r="D261" s="163"/>
      <c r="E261" s="163"/>
      <c r="F261" s="152" t="str">
        <f t="shared" si="48"/>
        <v/>
      </c>
      <c r="G261" s="152" t="str">
        <f t="shared" si="49"/>
        <v/>
      </c>
      <c r="H261" s="166"/>
      <c r="I261" s="165"/>
      <c r="J261" s="165"/>
      <c r="K261" s="152" t="str">
        <f t="shared" si="50"/>
        <v/>
      </c>
      <c r="L261" s="152" t="str">
        <f t="shared" ref="L261:L324" si="60">IFERROR(E261/K261,"")</f>
        <v/>
      </c>
      <c r="M261" s="152">
        <f t="shared" si="59"/>
        <v>0</v>
      </c>
      <c r="N261" s="152">
        <f t="shared" si="59"/>
        <v>0</v>
      </c>
      <c r="O261" s="152">
        <f t="shared" si="59"/>
        <v>0</v>
      </c>
      <c r="P261" s="152">
        <f t="shared" si="59"/>
        <v>0</v>
      </c>
      <c r="Q261" s="152">
        <f t="shared" si="59"/>
        <v>0</v>
      </c>
      <c r="R261" s="152">
        <f t="shared" si="59"/>
        <v>0</v>
      </c>
      <c r="S261" s="152">
        <f t="shared" si="59"/>
        <v>0</v>
      </c>
      <c r="T261" s="152">
        <f t="shared" si="59"/>
        <v>0</v>
      </c>
      <c r="U261" s="152">
        <f t="shared" si="59"/>
        <v>0</v>
      </c>
      <c r="V261" s="152">
        <f t="shared" si="59"/>
        <v>0</v>
      </c>
      <c r="W261" s="152">
        <f t="shared" si="59"/>
        <v>0</v>
      </c>
      <c r="X261" s="152">
        <f t="shared" si="59"/>
        <v>0</v>
      </c>
      <c r="Y261" s="152">
        <f t="shared" si="59"/>
        <v>0</v>
      </c>
      <c r="Z261" s="152">
        <f t="shared" si="59"/>
        <v>0</v>
      </c>
      <c r="AA261" s="152">
        <f t="shared" si="59"/>
        <v>0</v>
      </c>
      <c r="AB261" s="152">
        <f t="shared" si="59"/>
        <v>0</v>
      </c>
      <c r="AC261" s="152">
        <f t="shared" si="58"/>
        <v>0</v>
      </c>
      <c r="AD261" s="152">
        <f t="shared" si="58"/>
        <v>0</v>
      </c>
      <c r="AE261" s="152">
        <f t="shared" si="58"/>
        <v>0</v>
      </c>
      <c r="AF261" s="152">
        <f t="shared" si="58"/>
        <v>0</v>
      </c>
      <c r="AG261" s="152">
        <f t="shared" si="58"/>
        <v>0</v>
      </c>
      <c r="AH261" s="152">
        <f t="shared" si="58"/>
        <v>0</v>
      </c>
      <c r="AI261" s="152">
        <f t="shared" si="58"/>
        <v>0</v>
      </c>
      <c r="AJ261" s="152">
        <f t="shared" si="58"/>
        <v>0</v>
      </c>
      <c r="AK261" s="152">
        <f t="shared" si="58"/>
        <v>0</v>
      </c>
      <c r="AL261" s="152">
        <f t="shared" si="58"/>
        <v>0</v>
      </c>
      <c r="AM261" s="152">
        <f t="shared" si="58"/>
        <v>0</v>
      </c>
      <c r="AN261" s="152">
        <f t="shared" si="58"/>
        <v>0</v>
      </c>
      <c r="AO261" s="152">
        <f t="shared" si="58"/>
        <v>0</v>
      </c>
      <c r="AP261" s="152">
        <f t="shared" si="58"/>
        <v>0</v>
      </c>
      <c r="AQ261" s="152">
        <f t="shared" si="58"/>
        <v>0</v>
      </c>
      <c r="AR261" s="152">
        <f t="shared" si="56"/>
        <v>0</v>
      </c>
      <c r="AS261" s="152">
        <f t="shared" si="56"/>
        <v>0</v>
      </c>
      <c r="AT261" s="152">
        <f t="shared" si="56"/>
        <v>0</v>
      </c>
      <c r="AU261" s="152">
        <f t="shared" si="56"/>
        <v>0</v>
      </c>
      <c r="AV261" s="152">
        <f t="shared" si="56"/>
        <v>0</v>
      </c>
    </row>
    <row r="262" spans="1:48" x14ac:dyDescent="0.2">
      <c r="A262" s="165"/>
      <c r="B262" s="151" t="str">
        <f>IFERROR(VLOOKUP($A262,Salaire!$C:$E,2,0),"")</f>
        <v/>
      </c>
      <c r="C262" s="151" t="str">
        <f>IFERROR(VLOOKUP($A262,Salaire!$C:$E,3,0),"")</f>
        <v/>
      </c>
      <c r="D262" s="163"/>
      <c r="E262" s="163"/>
      <c r="F262" s="152" t="str">
        <f t="shared" ref="F262:F325" si="61">IF(E262&gt;0,E262-SUMIF($M$4:$AV$4,"&lt;"&amp;EOMONTH($D$2,0)+1,M262:AV262),"")</f>
        <v/>
      </c>
      <c r="G262" s="152" t="str">
        <f t="shared" ref="G262:G325" si="62">IF(E262&lt;&gt;"",SUM(M262:AQ262)-E262,"")</f>
        <v/>
      </c>
      <c r="H262" s="166"/>
      <c r="I262" s="165"/>
      <c r="J262" s="165"/>
      <c r="K262" s="152" t="str">
        <f t="shared" ref="K262:K325" si="63">IF(AND(I262&lt;&gt;"",J262&lt;&gt;""),DATEDIF(EOMONTH(I262,-1),EOMONTH(J262,0)+1,"ym"),"")</f>
        <v/>
      </c>
      <c r="L262" s="152" t="str">
        <f t="shared" si="60"/>
        <v/>
      </c>
      <c r="M262" s="152">
        <f t="shared" si="59"/>
        <v>0</v>
      </c>
      <c r="N262" s="152">
        <f t="shared" si="59"/>
        <v>0</v>
      </c>
      <c r="O262" s="152">
        <f t="shared" si="59"/>
        <v>0</v>
      </c>
      <c r="P262" s="152">
        <f t="shared" si="59"/>
        <v>0</v>
      </c>
      <c r="Q262" s="152">
        <f t="shared" si="59"/>
        <v>0</v>
      </c>
      <c r="R262" s="152">
        <f t="shared" si="59"/>
        <v>0</v>
      </c>
      <c r="S262" s="152">
        <f t="shared" si="59"/>
        <v>0</v>
      </c>
      <c r="T262" s="152">
        <f t="shared" si="59"/>
        <v>0</v>
      </c>
      <c r="U262" s="152">
        <f t="shared" si="59"/>
        <v>0</v>
      </c>
      <c r="V262" s="152">
        <f t="shared" si="59"/>
        <v>0</v>
      </c>
      <c r="W262" s="152">
        <f t="shared" si="59"/>
        <v>0</v>
      </c>
      <c r="X262" s="152">
        <f t="shared" si="59"/>
        <v>0</v>
      </c>
      <c r="Y262" s="152">
        <f t="shared" si="59"/>
        <v>0</v>
      </c>
      <c r="Z262" s="152">
        <f t="shared" si="59"/>
        <v>0</v>
      </c>
      <c r="AA262" s="152">
        <f t="shared" si="59"/>
        <v>0</v>
      </c>
      <c r="AB262" s="152">
        <f t="shared" si="59"/>
        <v>0</v>
      </c>
      <c r="AC262" s="152">
        <f t="shared" si="58"/>
        <v>0</v>
      </c>
      <c r="AD262" s="152">
        <f t="shared" si="58"/>
        <v>0</v>
      </c>
      <c r="AE262" s="152">
        <f t="shared" si="58"/>
        <v>0</v>
      </c>
      <c r="AF262" s="152">
        <f t="shared" si="58"/>
        <v>0</v>
      </c>
      <c r="AG262" s="152">
        <f t="shared" si="58"/>
        <v>0</v>
      </c>
      <c r="AH262" s="152">
        <f t="shared" si="58"/>
        <v>0</v>
      </c>
      <c r="AI262" s="152">
        <f t="shared" si="58"/>
        <v>0</v>
      </c>
      <c r="AJ262" s="152">
        <f t="shared" si="58"/>
        <v>0</v>
      </c>
      <c r="AK262" s="152">
        <f t="shared" si="58"/>
        <v>0</v>
      </c>
      <c r="AL262" s="152">
        <f t="shared" si="58"/>
        <v>0</v>
      </c>
      <c r="AM262" s="152">
        <f t="shared" si="58"/>
        <v>0</v>
      </c>
      <c r="AN262" s="152">
        <f t="shared" si="58"/>
        <v>0</v>
      </c>
      <c r="AO262" s="152">
        <f t="shared" si="58"/>
        <v>0</v>
      </c>
      <c r="AP262" s="152">
        <f t="shared" si="58"/>
        <v>0</v>
      </c>
      <c r="AQ262" s="152">
        <f t="shared" si="58"/>
        <v>0</v>
      </c>
      <c r="AR262" s="152">
        <f t="shared" si="56"/>
        <v>0</v>
      </c>
      <c r="AS262" s="152">
        <f t="shared" si="56"/>
        <v>0</v>
      </c>
      <c r="AT262" s="152">
        <f t="shared" si="56"/>
        <v>0</v>
      </c>
      <c r="AU262" s="152">
        <f t="shared" si="56"/>
        <v>0</v>
      </c>
      <c r="AV262" s="152">
        <f t="shared" si="56"/>
        <v>0</v>
      </c>
    </row>
    <row r="263" spans="1:48" x14ac:dyDescent="0.2">
      <c r="A263" s="165"/>
      <c r="B263" s="151" t="str">
        <f>IFERROR(VLOOKUP($A263,Salaire!$C:$E,2,0),"")</f>
        <v/>
      </c>
      <c r="C263" s="151" t="str">
        <f>IFERROR(VLOOKUP($A263,Salaire!$C:$E,3,0),"")</f>
        <v/>
      </c>
      <c r="D263" s="163"/>
      <c r="E263" s="163"/>
      <c r="F263" s="152" t="str">
        <f t="shared" si="61"/>
        <v/>
      </c>
      <c r="G263" s="152" t="str">
        <f t="shared" si="62"/>
        <v/>
      </c>
      <c r="H263" s="166"/>
      <c r="I263" s="165"/>
      <c r="J263" s="165"/>
      <c r="K263" s="152" t="str">
        <f t="shared" si="63"/>
        <v/>
      </c>
      <c r="L263" s="152" t="str">
        <f t="shared" si="60"/>
        <v/>
      </c>
      <c r="M263" s="152">
        <f t="shared" si="59"/>
        <v>0</v>
      </c>
      <c r="N263" s="152">
        <f t="shared" si="59"/>
        <v>0</v>
      </c>
      <c r="O263" s="152">
        <f t="shared" si="59"/>
        <v>0</v>
      </c>
      <c r="P263" s="152">
        <f t="shared" si="59"/>
        <v>0</v>
      </c>
      <c r="Q263" s="152">
        <f t="shared" si="59"/>
        <v>0</v>
      </c>
      <c r="R263" s="152">
        <f t="shared" si="59"/>
        <v>0</v>
      </c>
      <c r="S263" s="152">
        <f t="shared" si="59"/>
        <v>0</v>
      </c>
      <c r="T263" s="152">
        <f t="shared" si="59"/>
        <v>0</v>
      </c>
      <c r="U263" s="152">
        <f t="shared" si="59"/>
        <v>0</v>
      </c>
      <c r="V263" s="152">
        <f t="shared" si="59"/>
        <v>0</v>
      </c>
      <c r="W263" s="152">
        <f t="shared" si="59"/>
        <v>0</v>
      </c>
      <c r="X263" s="152">
        <f t="shared" si="59"/>
        <v>0</v>
      </c>
      <c r="Y263" s="152">
        <f t="shared" si="59"/>
        <v>0</v>
      </c>
      <c r="Z263" s="152">
        <f t="shared" si="59"/>
        <v>0</v>
      </c>
      <c r="AA263" s="152">
        <f t="shared" si="59"/>
        <v>0</v>
      </c>
      <c r="AB263" s="152">
        <f t="shared" si="59"/>
        <v>0</v>
      </c>
      <c r="AC263" s="152">
        <f t="shared" si="58"/>
        <v>0</v>
      </c>
      <c r="AD263" s="152">
        <f t="shared" si="58"/>
        <v>0</v>
      </c>
      <c r="AE263" s="152">
        <f t="shared" si="58"/>
        <v>0</v>
      </c>
      <c r="AF263" s="152">
        <f t="shared" si="58"/>
        <v>0</v>
      </c>
      <c r="AG263" s="152">
        <f t="shared" si="58"/>
        <v>0</v>
      </c>
      <c r="AH263" s="152">
        <f t="shared" si="58"/>
        <v>0</v>
      </c>
      <c r="AI263" s="152">
        <f t="shared" si="58"/>
        <v>0</v>
      </c>
      <c r="AJ263" s="152">
        <f t="shared" si="58"/>
        <v>0</v>
      </c>
      <c r="AK263" s="152">
        <f t="shared" si="58"/>
        <v>0</v>
      </c>
      <c r="AL263" s="152">
        <f t="shared" si="58"/>
        <v>0</v>
      </c>
      <c r="AM263" s="152">
        <f t="shared" si="58"/>
        <v>0</v>
      </c>
      <c r="AN263" s="152">
        <f t="shared" si="58"/>
        <v>0</v>
      </c>
      <c r="AO263" s="152">
        <f t="shared" si="58"/>
        <v>0</v>
      </c>
      <c r="AP263" s="152">
        <f t="shared" si="58"/>
        <v>0</v>
      </c>
      <c r="AQ263" s="152">
        <f t="shared" si="58"/>
        <v>0</v>
      </c>
      <c r="AR263" s="152">
        <f t="shared" si="56"/>
        <v>0</v>
      </c>
      <c r="AS263" s="152">
        <f t="shared" si="56"/>
        <v>0</v>
      </c>
      <c r="AT263" s="152">
        <f t="shared" si="56"/>
        <v>0</v>
      </c>
      <c r="AU263" s="152">
        <f t="shared" si="56"/>
        <v>0</v>
      </c>
      <c r="AV263" s="152">
        <f t="shared" si="56"/>
        <v>0</v>
      </c>
    </row>
    <row r="264" spans="1:48" x14ac:dyDescent="0.2">
      <c r="A264" s="165"/>
      <c r="B264" s="151" t="str">
        <f>IFERROR(VLOOKUP($A264,Salaire!$C:$E,2,0),"")</f>
        <v/>
      </c>
      <c r="C264" s="151" t="str">
        <f>IFERROR(VLOOKUP($A264,Salaire!$C:$E,3,0),"")</f>
        <v/>
      </c>
      <c r="D264" s="163"/>
      <c r="E264" s="163"/>
      <c r="F264" s="152" t="str">
        <f t="shared" si="61"/>
        <v/>
      </c>
      <c r="G264" s="152" t="str">
        <f t="shared" si="62"/>
        <v/>
      </c>
      <c r="H264" s="166"/>
      <c r="I264" s="165"/>
      <c r="J264" s="165"/>
      <c r="K264" s="152" t="str">
        <f t="shared" si="63"/>
        <v/>
      </c>
      <c r="L264" s="152" t="str">
        <f t="shared" si="60"/>
        <v/>
      </c>
      <c r="M264" s="152">
        <f t="shared" si="59"/>
        <v>0</v>
      </c>
      <c r="N264" s="152">
        <f t="shared" si="59"/>
        <v>0</v>
      </c>
      <c r="O264" s="152">
        <f t="shared" si="59"/>
        <v>0</v>
      </c>
      <c r="P264" s="152">
        <f t="shared" si="59"/>
        <v>0</v>
      </c>
      <c r="Q264" s="152">
        <f t="shared" si="59"/>
        <v>0</v>
      </c>
      <c r="R264" s="152">
        <f t="shared" si="59"/>
        <v>0</v>
      </c>
      <c r="S264" s="152">
        <f t="shared" si="59"/>
        <v>0</v>
      </c>
      <c r="T264" s="152">
        <f t="shared" si="59"/>
        <v>0</v>
      </c>
      <c r="U264" s="152">
        <f t="shared" si="59"/>
        <v>0</v>
      </c>
      <c r="V264" s="152">
        <f t="shared" si="59"/>
        <v>0</v>
      </c>
      <c r="W264" s="152">
        <f t="shared" si="59"/>
        <v>0</v>
      </c>
      <c r="X264" s="152">
        <f t="shared" si="59"/>
        <v>0</v>
      </c>
      <c r="Y264" s="152">
        <f t="shared" si="59"/>
        <v>0</v>
      </c>
      <c r="Z264" s="152">
        <f t="shared" si="59"/>
        <v>0</v>
      </c>
      <c r="AA264" s="152">
        <f t="shared" si="59"/>
        <v>0</v>
      </c>
      <c r="AB264" s="152">
        <f t="shared" si="59"/>
        <v>0</v>
      </c>
      <c r="AC264" s="152">
        <f t="shared" si="58"/>
        <v>0</v>
      </c>
      <c r="AD264" s="152">
        <f t="shared" si="58"/>
        <v>0</v>
      </c>
      <c r="AE264" s="152">
        <f t="shared" si="58"/>
        <v>0</v>
      </c>
      <c r="AF264" s="152">
        <f t="shared" si="58"/>
        <v>0</v>
      </c>
      <c r="AG264" s="152">
        <f t="shared" si="58"/>
        <v>0</v>
      </c>
      <c r="AH264" s="152">
        <f t="shared" si="58"/>
        <v>0</v>
      </c>
      <c r="AI264" s="152">
        <f t="shared" si="58"/>
        <v>0</v>
      </c>
      <c r="AJ264" s="152">
        <f t="shared" si="58"/>
        <v>0</v>
      </c>
      <c r="AK264" s="152">
        <f t="shared" si="58"/>
        <v>0</v>
      </c>
      <c r="AL264" s="152">
        <f t="shared" si="58"/>
        <v>0</v>
      </c>
      <c r="AM264" s="152">
        <f t="shared" si="58"/>
        <v>0</v>
      </c>
      <c r="AN264" s="152">
        <f t="shared" si="58"/>
        <v>0</v>
      </c>
      <c r="AO264" s="152">
        <f t="shared" si="58"/>
        <v>0</v>
      </c>
      <c r="AP264" s="152">
        <f t="shared" si="58"/>
        <v>0</v>
      </c>
      <c r="AQ264" s="152">
        <f t="shared" si="58"/>
        <v>0</v>
      </c>
      <c r="AR264" s="152">
        <f t="shared" si="56"/>
        <v>0</v>
      </c>
      <c r="AS264" s="152">
        <f t="shared" si="56"/>
        <v>0</v>
      </c>
      <c r="AT264" s="152">
        <f t="shared" si="56"/>
        <v>0</v>
      </c>
      <c r="AU264" s="152">
        <f t="shared" si="56"/>
        <v>0</v>
      </c>
      <c r="AV264" s="152">
        <f t="shared" si="56"/>
        <v>0</v>
      </c>
    </row>
    <row r="265" spans="1:48" x14ac:dyDescent="0.2">
      <c r="A265" s="165"/>
      <c r="B265" s="151" t="str">
        <f>IFERROR(VLOOKUP($A265,Salaire!$C:$E,2,0),"")</f>
        <v/>
      </c>
      <c r="C265" s="151" t="str">
        <f>IFERROR(VLOOKUP($A265,Salaire!$C:$E,3,0),"")</f>
        <v/>
      </c>
      <c r="D265" s="163"/>
      <c r="E265" s="163"/>
      <c r="F265" s="152" t="str">
        <f t="shared" si="61"/>
        <v/>
      </c>
      <c r="G265" s="152" t="str">
        <f t="shared" si="62"/>
        <v/>
      </c>
      <c r="H265" s="166"/>
      <c r="I265" s="165"/>
      <c r="J265" s="165"/>
      <c r="K265" s="152" t="str">
        <f t="shared" si="63"/>
        <v/>
      </c>
      <c r="L265" s="152" t="str">
        <f t="shared" si="60"/>
        <v/>
      </c>
      <c r="M265" s="152">
        <f t="shared" si="59"/>
        <v>0</v>
      </c>
      <c r="N265" s="152">
        <f t="shared" si="59"/>
        <v>0</v>
      </c>
      <c r="O265" s="152">
        <f t="shared" si="59"/>
        <v>0</v>
      </c>
      <c r="P265" s="152">
        <f t="shared" si="59"/>
        <v>0</v>
      </c>
      <c r="Q265" s="152">
        <f t="shared" si="59"/>
        <v>0</v>
      </c>
      <c r="R265" s="152">
        <f t="shared" si="59"/>
        <v>0</v>
      </c>
      <c r="S265" s="152">
        <f t="shared" si="59"/>
        <v>0</v>
      </c>
      <c r="T265" s="152">
        <f t="shared" si="59"/>
        <v>0</v>
      </c>
      <c r="U265" s="152">
        <f t="shared" si="59"/>
        <v>0</v>
      </c>
      <c r="V265" s="152">
        <f t="shared" si="59"/>
        <v>0</v>
      </c>
      <c r="W265" s="152">
        <f t="shared" si="59"/>
        <v>0</v>
      </c>
      <c r="X265" s="152">
        <f t="shared" si="59"/>
        <v>0</v>
      </c>
      <c r="Y265" s="152">
        <f t="shared" si="59"/>
        <v>0</v>
      </c>
      <c r="Z265" s="152">
        <f t="shared" si="59"/>
        <v>0</v>
      </c>
      <c r="AA265" s="152">
        <f t="shared" si="59"/>
        <v>0</v>
      </c>
      <c r="AB265" s="152">
        <f t="shared" si="59"/>
        <v>0</v>
      </c>
      <c r="AC265" s="152">
        <f t="shared" si="58"/>
        <v>0</v>
      </c>
      <c r="AD265" s="152">
        <f t="shared" si="58"/>
        <v>0</v>
      </c>
      <c r="AE265" s="152">
        <f t="shared" si="58"/>
        <v>0</v>
      </c>
      <c r="AF265" s="152">
        <f t="shared" si="58"/>
        <v>0</v>
      </c>
      <c r="AG265" s="152">
        <f t="shared" si="58"/>
        <v>0</v>
      </c>
      <c r="AH265" s="152">
        <f t="shared" si="58"/>
        <v>0</v>
      </c>
      <c r="AI265" s="152">
        <f t="shared" si="58"/>
        <v>0</v>
      </c>
      <c r="AJ265" s="152">
        <f t="shared" si="58"/>
        <v>0</v>
      </c>
      <c r="AK265" s="152">
        <f t="shared" si="58"/>
        <v>0</v>
      </c>
      <c r="AL265" s="152">
        <f t="shared" si="58"/>
        <v>0</v>
      </c>
      <c r="AM265" s="152">
        <f t="shared" si="58"/>
        <v>0</v>
      </c>
      <c r="AN265" s="152">
        <f t="shared" si="58"/>
        <v>0</v>
      </c>
      <c r="AO265" s="152">
        <f t="shared" si="58"/>
        <v>0</v>
      </c>
      <c r="AP265" s="152">
        <f t="shared" si="58"/>
        <v>0</v>
      </c>
      <c r="AQ265" s="152">
        <f t="shared" si="58"/>
        <v>0</v>
      </c>
      <c r="AR265" s="152">
        <f t="shared" si="56"/>
        <v>0</v>
      </c>
      <c r="AS265" s="152">
        <f t="shared" si="56"/>
        <v>0</v>
      </c>
      <c r="AT265" s="152">
        <f t="shared" si="56"/>
        <v>0</v>
      </c>
      <c r="AU265" s="152">
        <f t="shared" si="56"/>
        <v>0</v>
      </c>
      <c r="AV265" s="152">
        <f t="shared" si="56"/>
        <v>0</v>
      </c>
    </row>
    <row r="266" spans="1:48" x14ac:dyDescent="0.2">
      <c r="A266" s="165"/>
      <c r="B266" s="151" t="str">
        <f>IFERROR(VLOOKUP($A266,Salaire!$C:$E,2,0),"")</f>
        <v/>
      </c>
      <c r="C266" s="151" t="str">
        <f>IFERROR(VLOOKUP($A266,Salaire!$C:$E,3,0),"")</f>
        <v/>
      </c>
      <c r="D266" s="163"/>
      <c r="E266" s="163"/>
      <c r="F266" s="152" t="str">
        <f t="shared" si="61"/>
        <v/>
      </c>
      <c r="G266" s="152" t="str">
        <f t="shared" si="62"/>
        <v/>
      </c>
      <c r="H266" s="166"/>
      <c r="I266" s="165"/>
      <c r="J266" s="165"/>
      <c r="K266" s="152" t="str">
        <f t="shared" si="63"/>
        <v/>
      </c>
      <c r="L266" s="152" t="str">
        <f t="shared" si="60"/>
        <v/>
      </c>
      <c r="M266" s="152">
        <f t="shared" si="59"/>
        <v>0</v>
      </c>
      <c r="N266" s="152">
        <f t="shared" si="59"/>
        <v>0</v>
      </c>
      <c r="O266" s="152">
        <f t="shared" si="59"/>
        <v>0</v>
      </c>
      <c r="P266" s="152">
        <f t="shared" si="59"/>
        <v>0</v>
      </c>
      <c r="Q266" s="152">
        <f t="shared" si="59"/>
        <v>0</v>
      </c>
      <c r="R266" s="152">
        <f t="shared" si="59"/>
        <v>0</v>
      </c>
      <c r="S266" s="152">
        <f t="shared" si="59"/>
        <v>0</v>
      </c>
      <c r="T266" s="152">
        <f t="shared" si="59"/>
        <v>0</v>
      </c>
      <c r="U266" s="152">
        <f t="shared" si="59"/>
        <v>0</v>
      </c>
      <c r="V266" s="152">
        <f t="shared" si="59"/>
        <v>0</v>
      </c>
      <c r="W266" s="152">
        <f t="shared" si="59"/>
        <v>0</v>
      </c>
      <c r="X266" s="152">
        <f t="shared" si="59"/>
        <v>0</v>
      </c>
      <c r="Y266" s="152">
        <f t="shared" si="59"/>
        <v>0</v>
      </c>
      <c r="Z266" s="152">
        <f t="shared" si="59"/>
        <v>0</v>
      </c>
      <c r="AA266" s="152">
        <f t="shared" si="59"/>
        <v>0</v>
      </c>
      <c r="AB266" s="152">
        <f t="shared" si="59"/>
        <v>0</v>
      </c>
      <c r="AC266" s="152">
        <f t="shared" si="58"/>
        <v>0</v>
      </c>
      <c r="AD266" s="152">
        <f t="shared" si="58"/>
        <v>0</v>
      </c>
      <c r="AE266" s="152">
        <f t="shared" si="58"/>
        <v>0</v>
      </c>
      <c r="AF266" s="152">
        <f t="shared" si="58"/>
        <v>0</v>
      </c>
      <c r="AG266" s="152">
        <f t="shared" si="58"/>
        <v>0</v>
      </c>
      <c r="AH266" s="152">
        <f t="shared" si="58"/>
        <v>0</v>
      </c>
      <c r="AI266" s="152">
        <f t="shared" si="58"/>
        <v>0</v>
      </c>
      <c r="AJ266" s="152">
        <f t="shared" si="58"/>
        <v>0</v>
      </c>
      <c r="AK266" s="152">
        <f t="shared" si="58"/>
        <v>0</v>
      </c>
      <c r="AL266" s="152">
        <f t="shared" si="58"/>
        <v>0</v>
      </c>
      <c r="AM266" s="152">
        <f t="shared" si="58"/>
        <v>0</v>
      </c>
      <c r="AN266" s="152">
        <f t="shared" si="58"/>
        <v>0</v>
      </c>
      <c r="AO266" s="152">
        <f t="shared" si="58"/>
        <v>0</v>
      </c>
      <c r="AP266" s="152">
        <f t="shared" si="58"/>
        <v>0</v>
      </c>
      <c r="AQ266" s="152">
        <f t="shared" si="58"/>
        <v>0</v>
      </c>
      <c r="AR266" s="152">
        <f t="shared" si="56"/>
        <v>0</v>
      </c>
      <c r="AS266" s="152">
        <f t="shared" si="56"/>
        <v>0</v>
      </c>
      <c r="AT266" s="152">
        <f t="shared" si="56"/>
        <v>0</v>
      </c>
      <c r="AU266" s="152">
        <f t="shared" si="56"/>
        <v>0</v>
      </c>
      <c r="AV266" s="152">
        <f t="shared" si="56"/>
        <v>0</v>
      </c>
    </row>
    <row r="267" spans="1:48" x14ac:dyDescent="0.2">
      <c r="A267" s="165"/>
      <c r="B267" s="151" t="str">
        <f>IFERROR(VLOOKUP($A267,Salaire!$C:$E,2,0),"")</f>
        <v/>
      </c>
      <c r="C267" s="151" t="str">
        <f>IFERROR(VLOOKUP($A267,Salaire!$C:$E,3,0),"")</f>
        <v/>
      </c>
      <c r="D267" s="163"/>
      <c r="E267" s="163"/>
      <c r="F267" s="152" t="str">
        <f t="shared" si="61"/>
        <v/>
      </c>
      <c r="G267" s="152" t="str">
        <f t="shared" si="62"/>
        <v/>
      </c>
      <c r="H267" s="166"/>
      <c r="I267" s="165"/>
      <c r="J267" s="165"/>
      <c r="K267" s="152" t="str">
        <f t="shared" si="63"/>
        <v/>
      </c>
      <c r="L267" s="152" t="str">
        <f t="shared" si="60"/>
        <v/>
      </c>
      <c r="M267" s="152">
        <f t="shared" si="59"/>
        <v>0</v>
      </c>
      <c r="N267" s="152">
        <f t="shared" si="59"/>
        <v>0</v>
      </c>
      <c r="O267" s="152">
        <f t="shared" si="59"/>
        <v>0</v>
      </c>
      <c r="P267" s="152">
        <f t="shared" si="59"/>
        <v>0</v>
      </c>
      <c r="Q267" s="152">
        <f t="shared" si="59"/>
        <v>0</v>
      </c>
      <c r="R267" s="152">
        <f t="shared" si="59"/>
        <v>0</v>
      </c>
      <c r="S267" s="152">
        <f t="shared" si="59"/>
        <v>0</v>
      </c>
      <c r="T267" s="152">
        <f t="shared" si="59"/>
        <v>0</v>
      </c>
      <c r="U267" s="152">
        <f t="shared" si="59"/>
        <v>0</v>
      </c>
      <c r="V267" s="152">
        <f t="shared" si="59"/>
        <v>0</v>
      </c>
      <c r="W267" s="152">
        <f t="shared" si="59"/>
        <v>0</v>
      </c>
      <c r="X267" s="152">
        <f t="shared" si="59"/>
        <v>0</v>
      </c>
      <c r="Y267" s="152">
        <f t="shared" si="59"/>
        <v>0</v>
      </c>
      <c r="Z267" s="152">
        <f t="shared" si="59"/>
        <v>0</v>
      </c>
      <c r="AA267" s="152">
        <f t="shared" si="59"/>
        <v>0</v>
      </c>
      <c r="AB267" s="152">
        <f t="shared" si="59"/>
        <v>0</v>
      </c>
      <c r="AC267" s="152">
        <f t="shared" si="58"/>
        <v>0</v>
      </c>
      <c r="AD267" s="152">
        <f t="shared" si="58"/>
        <v>0</v>
      </c>
      <c r="AE267" s="152">
        <f t="shared" si="58"/>
        <v>0</v>
      </c>
      <c r="AF267" s="152">
        <f t="shared" si="58"/>
        <v>0</v>
      </c>
      <c r="AG267" s="152">
        <f t="shared" si="58"/>
        <v>0</v>
      </c>
      <c r="AH267" s="152">
        <f t="shared" si="58"/>
        <v>0</v>
      </c>
      <c r="AI267" s="152">
        <f t="shared" si="58"/>
        <v>0</v>
      </c>
      <c r="AJ267" s="152">
        <f t="shared" si="58"/>
        <v>0</v>
      </c>
      <c r="AK267" s="152">
        <f t="shared" si="58"/>
        <v>0</v>
      </c>
      <c r="AL267" s="152">
        <f t="shared" si="58"/>
        <v>0</v>
      </c>
      <c r="AM267" s="152">
        <f t="shared" si="58"/>
        <v>0</v>
      </c>
      <c r="AN267" s="152">
        <f t="shared" si="58"/>
        <v>0</v>
      </c>
      <c r="AO267" s="152">
        <f t="shared" si="58"/>
        <v>0</v>
      </c>
      <c r="AP267" s="152">
        <f t="shared" si="58"/>
        <v>0</v>
      </c>
      <c r="AQ267" s="152">
        <f t="shared" si="58"/>
        <v>0</v>
      </c>
      <c r="AR267" s="152">
        <f t="shared" si="56"/>
        <v>0</v>
      </c>
      <c r="AS267" s="152">
        <f t="shared" si="56"/>
        <v>0</v>
      </c>
      <c r="AT267" s="152">
        <f t="shared" si="56"/>
        <v>0</v>
      </c>
      <c r="AU267" s="152">
        <f t="shared" si="56"/>
        <v>0</v>
      </c>
      <c r="AV267" s="152">
        <f t="shared" si="56"/>
        <v>0</v>
      </c>
    </row>
    <row r="268" spans="1:48" x14ac:dyDescent="0.2">
      <c r="A268" s="165"/>
      <c r="B268" s="151" t="str">
        <f>IFERROR(VLOOKUP($A268,Salaire!$C:$E,2,0),"")</f>
        <v/>
      </c>
      <c r="C268" s="151" t="str">
        <f>IFERROR(VLOOKUP($A268,Salaire!$C:$E,3,0),"")</f>
        <v/>
      </c>
      <c r="D268" s="163"/>
      <c r="E268" s="163"/>
      <c r="F268" s="152" t="str">
        <f t="shared" si="61"/>
        <v/>
      </c>
      <c r="G268" s="152" t="str">
        <f t="shared" si="62"/>
        <v/>
      </c>
      <c r="H268" s="166"/>
      <c r="I268" s="165"/>
      <c r="J268" s="165"/>
      <c r="K268" s="152" t="str">
        <f t="shared" si="63"/>
        <v/>
      </c>
      <c r="L268" s="152" t="str">
        <f t="shared" si="60"/>
        <v/>
      </c>
      <c r="M268" s="152">
        <f t="shared" si="59"/>
        <v>0</v>
      </c>
      <c r="N268" s="152">
        <f t="shared" si="59"/>
        <v>0</v>
      </c>
      <c r="O268" s="152">
        <f t="shared" si="59"/>
        <v>0</v>
      </c>
      <c r="P268" s="152">
        <f t="shared" si="59"/>
        <v>0</v>
      </c>
      <c r="Q268" s="152">
        <f t="shared" si="59"/>
        <v>0</v>
      </c>
      <c r="R268" s="152">
        <f t="shared" si="59"/>
        <v>0</v>
      </c>
      <c r="S268" s="152">
        <f t="shared" si="59"/>
        <v>0</v>
      </c>
      <c r="T268" s="152">
        <f t="shared" si="59"/>
        <v>0</v>
      </c>
      <c r="U268" s="152">
        <f t="shared" si="59"/>
        <v>0</v>
      </c>
      <c r="V268" s="152">
        <f t="shared" si="59"/>
        <v>0</v>
      </c>
      <c r="W268" s="152">
        <f t="shared" si="59"/>
        <v>0</v>
      </c>
      <c r="X268" s="152">
        <f t="shared" si="59"/>
        <v>0</v>
      </c>
      <c r="Y268" s="152">
        <f t="shared" si="59"/>
        <v>0</v>
      </c>
      <c r="Z268" s="152">
        <f t="shared" si="59"/>
        <v>0</v>
      </c>
      <c r="AA268" s="152">
        <f t="shared" si="59"/>
        <v>0</v>
      </c>
      <c r="AB268" s="152">
        <f t="shared" si="59"/>
        <v>0</v>
      </c>
      <c r="AC268" s="152">
        <f t="shared" si="58"/>
        <v>0</v>
      </c>
      <c r="AD268" s="152">
        <f t="shared" si="58"/>
        <v>0</v>
      </c>
      <c r="AE268" s="152">
        <f t="shared" si="58"/>
        <v>0</v>
      </c>
      <c r="AF268" s="152">
        <f t="shared" si="58"/>
        <v>0</v>
      </c>
      <c r="AG268" s="152">
        <f t="shared" si="58"/>
        <v>0</v>
      </c>
      <c r="AH268" s="152">
        <f t="shared" si="58"/>
        <v>0</v>
      </c>
      <c r="AI268" s="152">
        <f t="shared" si="58"/>
        <v>0</v>
      </c>
      <c r="AJ268" s="152">
        <f t="shared" si="58"/>
        <v>0</v>
      </c>
      <c r="AK268" s="152">
        <f t="shared" si="58"/>
        <v>0</v>
      </c>
      <c r="AL268" s="152">
        <f t="shared" si="58"/>
        <v>0</v>
      </c>
      <c r="AM268" s="152">
        <f t="shared" si="58"/>
        <v>0</v>
      </c>
      <c r="AN268" s="152">
        <f t="shared" si="58"/>
        <v>0</v>
      </c>
      <c r="AO268" s="152">
        <f t="shared" si="58"/>
        <v>0</v>
      </c>
      <c r="AP268" s="152">
        <f t="shared" si="58"/>
        <v>0</v>
      </c>
      <c r="AQ268" s="152">
        <f t="shared" si="58"/>
        <v>0</v>
      </c>
      <c r="AR268" s="152">
        <f t="shared" si="56"/>
        <v>0</v>
      </c>
      <c r="AS268" s="152">
        <f t="shared" si="56"/>
        <v>0</v>
      </c>
      <c r="AT268" s="152">
        <f t="shared" si="56"/>
        <v>0</v>
      </c>
      <c r="AU268" s="152">
        <f t="shared" si="56"/>
        <v>0</v>
      </c>
      <c r="AV268" s="152">
        <f t="shared" si="56"/>
        <v>0</v>
      </c>
    </row>
    <row r="269" spans="1:48" x14ac:dyDescent="0.2">
      <c r="A269" s="165"/>
      <c r="B269" s="151" t="str">
        <f>IFERROR(VLOOKUP($A269,Salaire!$C:$E,2,0),"")</f>
        <v/>
      </c>
      <c r="C269" s="151" t="str">
        <f>IFERROR(VLOOKUP($A269,Salaire!$C:$E,3,0),"")</f>
        <v/>
      </c>
      <c r="D269" s="163"/>
      <c r="E269" s="163"/>
      <c r="F269" s="152" t="str">
        <f t="shared" si="61"/>
        <v/>
      </c>
      <c r="G269" s="152" t="str">
        <f t="shared" si="62"/>
        <v/>
      </c>
      <c r="H269" s="166"/>
      <c r="I269" s="165"/>
      <c r="J269" s="165"/>
      <c r="K269" s="152" t="str">
        <f t="shared" si="63"/>
        <v/>
      </c>
      <c r="L269" s="152" t="str">
        <f t="shared" si="60"/>
        <v/>
      </c>
      <c r="M269" s="152">
        <f t="shared" si="59"/>
        <v>0</v>
      </c>
      <c r="N269" s="152">
        <f t="shared" si="59"/>
        <v>0</v>
      </c>
      <c r="O269" s="152">
        <f t="shared" si="59"/>
        <v>0</v>
      </c>
      <c r="P269" s="152">
        <f t="shared" si="59"/>
        <v>0</v>
      </c>
      <c r="Q269" s="152">
        <f t="shared" si="59"/>
        <v>0</v>
      </c>
      <c r="R269" s="152">
        <f t="shared" si="59"/>
        <v>0</v>
      </c>
      <c r="S269" s="152">
        <f t="shared" si="59"/>
        <v>0</v>
      </c>
      <c r="T269" s="152">
        <f t="shared" si="59"/>
        <v>0</v>
      </c>
      <c r="U269" s="152">
        <f t="shared" si="59"/>
        <v>0</v>
      </c>
      <c r="V269" s="152">
        <f t="shared" si="59"/>
        <v>0</v>
      </c>
      <c r="W269" s="152">
        <f t="shared" si="59"/>
        <v>0</v>
      </c>
      <c r="X269" s="152">
        <f t="shared" si="59"/>
        <v>0</v>
      </c>
      <c r="Y269" s="152">
        <f t="shared" si="59"/>
        <v>0</v>
      </c>
      <c r="Z269" s="152">
        <f t="shared" si="59"/>
        <v>0</v>
      </c>
      <c r="AA269" s="152">
        <f t="shared" si="59"/>
        <v>0</v>
      </c>
      <c r="AB269" s="152">
        <f t="shared" si="59"/>
        <v>0</v>
      </c>
      <c r="AC269" s="152">
        <f t="shared" si="58"/>
        <v>0</v>
      </c>
      <c r="AD269" s="152">
        <f t="shared" si="58"/>
        <v>0</v>
      </c>
      <c r="AE269" s="152">
        <f t="shared" si="58"/>
        <v>0</v>
      </c>
      <c r="AF269" s="152">
        <f t="shared" si="58"/>
        <v>0</v>
      </c>
      <c r="AG269" s="152">
        <f t="shared" si="58"/>
        <v>0</v>
      </c>
      <c r="AH269" s="152">
        <f t="shared" si="58"/>
        <v>0</v>
      </c>
      <c r="AI269" s="152">
        <f t="shared" si="58"/>
        <v>0</v>
      </c>
      <c r="AJ269" s="152">
        <f t="shared" si="58"/>
        <v>0</v>
      </c>
      <c r="AK269" s="152">
        <f t="shared" si="58"/>
        <v>0</v>
      </c>
      <c r="AL269" s="152">
        <f t="shared" si="58"/>
        <v>0</v>
      </c>
      <c r="AM269" s="152">
        <f t="shared" si="58"/>
        <v>0</v>
      </c>
      <c r="AN269" s="152">
        <f t="shared" si="58"/>
        <v>0</v>
      </c>
      <c r="AO269" s="152">
        <f t="shared" si="58"/>
        <v>0</v>
      </c>
      <c r="AP269" s="152">
        <f t="shared" si="58"/>
        <v>0</v>
      </c>
      <c r="AQ269" s="152">
        <f t="shared" si="58"/>
        <v>0</v>
      </c>
      <c r="AR269" s="152">
        <f t="shared" si="56"/>
        <v>0</v>
      </c>
      <c r="AS269" s="152">
        <f t="shared" si="56"/>
        <v>0</v>
      </c>
      <c r="AT269" s="152">
        <f t="shared" si="56"/>
        <v>0</v>
      </c>
      <c r="AU269" s="152">
        <f t="shared" si="56"/>
        <v>0</v>
      </c>
      <c r="AV269" s="152">
        <f t="shared" si="56"/>
        <v>0</v>
      </c>
    </row>
    <row r="270" spans="1:48" x14ac:dyDescent="0.2">
      <c r="A270" s="165"/>
      <c r="B270" s="151" t="str">
        <f>IFERROR(VLOOKUP($A270,Salaire!$C:$E,2,0),"")</f>
        <v/>
      </c>
      <c r="C270" s="151" t="str">
        <f>IFERROR(VLOOKUP($A270,Salaire!$C:$E,3,0),"")</f>
        <v/>
      </c>
      <c r="D270" s="163"/>
      <c r="E270" s="163"/>
      <c r="F270" s="152" t="str">
        <f t="shared" si="61"/>
        <v/>
      </c>
      <c r="G270" s="152" t="str">
        <f t="shared" si="62"/>
        <v/>
      </c>
      <c r="H270" s="166"/>
      <c r="I270" s="165"/>
      <c r="J270" s="165"/>
      <c r="K270" s="152" t="str">
        <f t="shared" si="63"/>
        <v/>
      </c>
      <c r="L270" s="152" t="str">
        <f t="shared" si="60"/>
        <v/>
      </c>
      <c r="M270" s="152">
        <f t="shared" si="59"/>
        <v>0</v>
      </c>
      <c r="N270" s="152">
        <f t="shared" si="59"/>
        <v>0</v>
      </c>
      <c r="O270" s="152">
        <f t="shared" si="59"/>
        <v>0</v>
      </c>
      <c r="P270" s="152">
        <f t="shared" si="59"/>
        <v>0</v>
      </c>
      <c r="Q270" s="152">
        <f t="shared" si="59"/>
        <v>0</v>
      </c>
      <c r="R270" s="152">
        <f t="shared" si="59"/>
        <v>0</v>
      </c>
      <c r="S270" s="152">
        <f t="shared" si="59"/>
        <v>0</v>
      </c>
      <c r="T270" s="152">
        <f t="shared" si="59"/>
        <v>0</v>
      </c>
      <c r="U270" s="152">
        <f t="shared" si="59"/>
        <v>0</v>
      </c>
      <c r="V270" s="152">
        <f t="shared" si="59"/>
        <v>0</v>
      </c>
      <c r="W270" s="152">
        <f t="shared" si="59"/>
        <v>0</v>
      </c>
      <c r="X270" s="152">
        <f t="shared" si="59"/>
        <v>0</v>
      </c>
      <c r="Y270" s="152">
        <f t="shared" si="59"/>
        <v>0</v>
      </c>
      <c r="Z270" s="152">
        <f t="shared" si="59"/>
        <v>0</v>
      </c>
      <c r="AA270" s="152">
        <f t="shared" si="59"/>
        <v>0</v>
      </c>
      <c r="AB270" s="152">
        <f t="shared" ref="AB270:AQ285" si="64">+IF(AND(AB$4&gt;=EOMONTH($I270,0),AB$4&lt;=EOMONTH($J270,0)),$L270,0)</f>
        <v>0</v>
      </c>
      <c r="AC270" s="152">
        <f t="shared" si="64"/>
        <v>0</v>
      </c>
      <c r="AD270" s="152">
        <f t="shared" si="64"/>
        <v>0</v>
      </c>
      <c r="AE270" s="152">
        <f t="shared" si="64"/>
        <v>0</v>
      </c>
      <c r="AF270" s="152">
        <f t="shared" si="64"/>
        <v>0</v>
      </c>
      <c r="AG270" s="152">
        <f t="shared" si="64"/>
        <v>0</v>
      </c>
      <c r="AH270" s="152">
        <f t="shared" si="64"/>
        <v>0</v>
      </c>
      <c r="AI270" s="152">
        <f t="shared" si="64"/>
        <v>0</v>
      </c>
      <c r="AJ270" s="152">
        <f t="shared" si="64"/>
        <v>0</v>
      </c>
      <c r="AK270" s="152">
        <f t="shared" si="64"/>
        <v>0</v>
      </c>
      <c r="AL270" s="152">
        <f t="shared" si="64"/>
        <v>0</v>
      </c>
      <c r="AM270" s="152">
        <f t="shared" si="64"/>
        <v>0</v>
      </c>
      <c r="AN270" s="152">
        <f t="shared" si="64"/>
        <v>0</v>
      </c>
      <c r="AO270" s="152">
        <f t="shared" si="64"/>
        <v>0</v>
      </c>
      <c r="AP270" s="152">
        <f t="shared" si="64"/>
        <v>0</v>
      </c>
      <c r="AQ270" s="152">
        <f t="shared" si="64"/>
        <v>0</v>
      </c>
      <c r="AR270" s="152">
        <f t="shared" si="56"/>
        <v>0</v>
      </c>
      <c r="AS270" s="152">
        <f t="shared" si="56"/>
        <v>0</v>
      </c>
      <c r="AT270" s="152">
        <f t="shared" si="56"/>
        <v>0</v>
      </c>
      <c r="AU270" s="152">
        <f t="shared" si="56"/>
        <v>0</v>
      </c>
      <c r="AV270" s="152">
        <f t="shared" si="56"/>
        <v>0</v>
      </c>
    </row>
    <row r="271" spans="1:48" x14ac:dyDescent="0.2">
      <c r="A271" s="165"/>
      <c r="B271" s="151" t="str">
        <f>IFERROR(VLOOKUP($A271,Salaire!$C:$E,2,0),"")</f>
        <v/>
      </c>
      <c r="C271" s="151" t="str">
        <f>IFERROR(VLOOKUP($A271,Salaire!$C:$E,3,0),"")</f>
        <v/>
      </c>
      <c r="D271" s="163"/>
      <c r="E271" s="163"/>
      <c r="F271" s="152" t="str">
        <f t="shared" si="61"/>
        <v/>
      </c>
      <c r="G271" s="152" t="str">
        <f t="shared" si="62"/>
        <v/>
      </c>
      <c r="H271" s="166"/>
      <c r="I271" s="165"/>
      <c r="J271" s="165"/>
      <c r="K271" s="152" t="str">
        <f t="shared" si="63"/>
        <v/>
      </c>
      <c r="L271" s="152" t="str">
        <f t="shared" si="60"/>
        <v/>
      </c>
      <c r="M271" s="152">
        <f t="shared" ref="M271:AB286" si="65">+IF(AND(M$4&gt;=EOMONTH($I271,0),M$4&lt;=EOMONTH($J271,0)),$L271,0)</f>
        <v>0</v>
      </c>
      <c r="N271" s="152">
        <f t="shared" si="65"/>
        <v>0</v>
      </c>
      <c r="O271" s="152">
        <f t="shared" si="65"/>
        <v>0</v>
      </c>
      <c r="P271" s="152">
        <f t="shared" si="65"/>
        <v>0</v>
      </c>
      <c r="Q271" s="152">
        <f t="shared" si="65"/>
        <v>0</v>
      </c>
      <c r="R271" s="152">
        <f t="shared" si="65"/>
        <v>0</v>
      </c>
      <c r="S271" s="152">
        <f t="shared" si="65"/>
        <v>0</v>
      </c>
      <c r="T271" s="152">
        <f t="shared" si="65"/>
        <v>0</v>
      </c>
      <c r="U271" s="152">
        <f t="shared" si="65"/>
        <v>0</v>
      </c>
      <c r="V271" s="152">
        <f t="shared" si="65"/>
        <v>0</v>
      </c>
      <c r="W271" s="152">
        <f t="shared" si="65"/>
        <v>0</v>
      </c>
      <c r="X271" s="152">
        <f t="shared" si="65"/>
        <v>0</v>
      </c>
      <c r="Y271" s="152">
        <f t="shared" si="65"/>
        <v>0</v>
      </c>
      <c r="Z271" s="152">
        <f t="shared" si="65"/>
        <v>0</v>
      </c>
      <c r="AA271" s="152">
        <f t="shared" si="65"/>
        <v>0</v>
      </c>
      <c r="AB271" s="152">
        <f t="shared" si="65"/>
        <v>0</v>
      </c>
      <c r="AC271" s="152">
        <f t="shared" si="64"/>
        <v>0</v>
      </c>
      <c r="AD271" s="152">
        <f t="shared" si="64"/>
        <v>0</v>
      </c>
      <c r="AE271" s="152">
        <f t="shared" si="64"/>
        <v>0</v>
      </c>
      <c r="AF271" s="152">
        <f t="shared" si="64"/>
        <v>0</v>
      </c>
      <c r="AG271" s="152">
        <f t="shared" si="64"/>
        <v>0</v>
      </c>
      <c r="AH271" s="152">
        <f t="shared" si="64"/>
        <v>0</v>
      </c>
      <c r="AI271" s="152">
        <f t="shared" si="64"/>
        <v>0</v>
      </c>
      <c r="AJ271" s="152">
        <f t="shared" si="64"/>
        <v>0</v>
      </c>
      <c r="AK271" s="152">
        <f t="shared" si="64"/>
        <v>0</v>
      </c>
      <c r="AL271" s="152">
        <f t="shared" si="64"/>
        <v>0</v>
      </c>
      <c r="AM271" s="152">
        <f t="shared" si="64"/>
        <v>0</v>
      </c>
      <c r="AN271" s="152">
        <f t="shared" si="64"/>
        <v>0</v>
      </c>
      <c r="AO271" s="152">
        <f t="shared" si="64"/>
        <v>0</v>
      </c>
      <c r="AP271" s="152">
        <f t="shared" si="64"/>
        <v>0</v>
      </c>
      <c r="AQ271" s="152">
        <f t="shared" si="64"/>
        <v>0</v>
      </c>
      <c r="AR271" s="152">
        <f t="shared" si="56"/>
        <v>0</v>
      </c>
      <c r="AS271" s="152">
        <f t="shared" si="56"/>
        <v>0</v>
      </c>
      <c r="AT271" s="152">
        <f t="shared" si="56"/>
        <v>0</v>
      </c>
      <c r="AU271" s="152">
        <f t="shared" si="56"/>
        <v>0</v>
      </c>
      <c r="AV271" s="152">
        <f t="shared" si="56"/>
        <v>0</v>
      </c>
    </row>
    <row r="272" spans="1:48" x14ac:dyDescent="0.2">
      <c r="A272" s="165"/>
      <c r="B272" s="151" t="str">
        <f>IFERROR(VLOOKUP($A272,Salaire!$C:$E,2,0),"")</f>
        <v/>
      </c>
      <c r="C272" s="151" t="str">
        <f>IFERROR(VLOOKUP($A272,Salaire!$C:$E,3,0),"")</f>
        <v/>
      </c>
      <c r="D272" s="163"/>
      <c r="E272" s="163"/>
      <c r="F272" s="152" t="str">
        <f t="shared" si="61"/>
        <v/>
      </c>
      <c r="G272" s="152" t="str">
        <f t="shared" si="62"/>
        <v/>
      </c>
      <c r="H272" s="166"/>
      <c r="I272" s="165"/>
      <c r="J272" s="165"/>
      <c r="K272" s="152" t="str">
        <f t="shared" si="63"/>
        <v/>
      </c>
      <c r="L272" s="152" t="str">
        <f t="shared" si="60"/>
        <v/>
      </c>
      <c r="M272" s="152">
        <f t="shared" si="65"/>
        <v>0</v>
      </c>
      <c r="N272" s="152">
        <f t="shared" si="65"/>
        <v>0</v>
      </c>
      <c r="O272" s="152">
        <f t="shared" si="65"/>
        <v>0</v>
      </c>
      <c r="P272" s="152">
        <f t="shared" si="65"/>
        <v>0</v>
      </c>
      <c r="Q272" s="152">
        <f t="shared" si="65"/>
        <v>0</v>
      </c>
      <c r="R272" s="152">
        <f t="shared" si="65"/>
        <v>0</v>
      </c>
      <c r="S272" s="152">
        <f t="shared" si="65"/>
        <v>0</v>
      </c>
      <c r="T272" s="152">
        <f t="shared" si="65"/>
        <v>0</v>
      </c>
      <c r="U272" s="152">
        <f t="shared" si="65"/>
        <v>0</v>
      </c>
      <c r="V272" s="152">
        <f t="shared" si="65"/>
        <v>0</v>
      </c>
      <c r="W272" s="152">
        <f t="shared" si="65"/>
        <v>0</v>
      </c>
      <c r="X272" s="152">
        <f t="shared" si="65"/>
        <v>0</v>
      </c>
      <c r="Y272" s="152">
        <f t="shared" si="65"/>
        <v>0</v>
      </c>
      <c r="Z272" s="152">
        <f t="shared" si="65"/>
        <v>0</v>
      </c>
      <c r="AA272" s="152">
        <f t="shared" si="65"/>
        <v>0</v>
      </c>
      <c r="AB272" s="152">
        <f t="shared" si="65"/>
        <v>0</v>
      </c>
      <c r="AC272" s="152">
        <f t="shared" si="64"/>
        <v>0</v>
      </c>
      <c r="AD272" s="152">
        <f t="shared" si="64"/>
        <v>0</v>
      </c>
      <c r="AE272" s="152">
        <f t="shared" si="64"/>
        <v>0</v>
      </c>
      <c r="AF272" s="152">
        <f t="shared" si="64"/>
        <v>0</v>
      </c>
      <c r="AG272" s="152">
        <f t="shared" si="64"/>
        <v>0</v>
      </c>
      <c r="AH272" s="152">
        <f t="shared" si="64"/>
        <v>0</v>
      </c>
      <c r="AI272" s="152">
        <f t="shared" si="64"/>
        <v>0</v>
      </c>
      <c r="AJ272" s="152">
        <f t="shared" si="64"/>
        <v>0</v>
      </c>
      <c r="AK272" s="152">
        <f t="shared" si="64"/>
        <v>0</v>
      </c>
      <c r="AL272" s="152">
        <f t="shared" si="64"/>
        <v>0</v>
      </c>
      <c r="AM272" s="152">
        <f t="shared" si="64"/>
        <v>0</v>
      </c>
      <c r="AN272" s="152">
        <f t="shared" si="64"/>
        <v>0</v>
      </c>
      <c r="AO272" s="152">
        <f t="shared" si="64"/>
        <v>0</v>
      </c>
      <c r="AP272" s="152">
        <f t="shared" si="64"/>
        <v>0</v>
      </c>
      <c r="AQ272" s="152">
        <f t="shared" si="64"/>
        <v>0</v>
      </c>
      <c r="AR272" s="152">
        <f t="shared" si="56"/>
        <v>0</v>
      </c>
      <c r="AS272" s="152">
        <f t="shared" si="56"/>
        <v>0</v>
      </c>
      <c r="AT272" s="152">
        <f t="shared" si="56"/>
        <v>0</v>
      </c>
      <c r="AU272" s="152">
        <f t="shared" si="56"/>
        <v>0</v>
      </c>
      <c r="AV272" s="152">
        <f t="shared" si="56"/>
        <v>0</v>
      </c>
    </row>
    <row r="273" spans="1:48" x14ac:dyDescent="0.2">
      <c r="A273" s="165"/>
      <c r="B273" s="151" t="str">
        <f>IFERROR(VLOOKUP($A273,Salaire!$C:$E,2,0),"")</f>
        <v/>
      </c>
      <c r="C273" s="151" t="str">
        <f>IFERROR(VLOOKUP($A273,Salaire!$C:$E,3,0),"")</f>
        <v/>
      </c>
      <c r="D273" s="163"/>
      <c r="E273" s="163"/>
      <c r="F273" s="152" t="str">
        <f t="shared" si="61"/>
        <v/>
      </c>
      <c r="G273" s="152" t="str">
        <f t="shared" si="62"/>
        <v/>
      </c>
      <c r="H273" s="166"/>
      <c r="I273" s="165"/>
      <c r="J273" s="165"/>
      <c r="K273" s="152" t="str">
        <f t="shared" si="63"/>
        <v/>
      </c>
      <c r="L273" s="152" t="str">
        <f t="shared" si="60"/>
        <v/>
      </c>
      <c r="M273" s="152">
        <f t="shared" si="65"/>
        <v>0</v>
      </c>
      <c r="N273" s="152">
        <f t="shared" si="65"/>
        <v>0</v>
      </c>
      <c r="O273" s="152">
        <f t="shared" si="65"/>
        <v>0</v>
      </c>
      <c r="P273" s="152">
        <f t="shared" si="65"/>
        <v>0</v>
      </c>
      <c r="Q273" s="152">
        <f t="shared" si="65"/>
        <v>0</v>
      </c>
      <c r="R273" s="152">
        <f t="shared" si="65"/>
        <v>0</v>
      </c>
      <c r="S273" s="152">
        <f t="shared" si="65"/>
        <v>0</v>
      </c>
      <c r="T273" s="152">
        <f t="shared" si="65"/>
        <v>0</v>
      </c>
      <c r="U273" s="152">
        <f t="shared" si="65"/>
        <v>0</v>
      </c>
      <c r="V273" s="152">
        <f t="shared" si="65"/>
        <v>0</v>
      </c>
      <c r="W273" s="152">
        <f t="shared" si="65"/>
        <v>0</v>
      </c>
      <c r="X273" s="152">
        <f t="shared" si="65"/>
        <v>0</v>
      </c>
      <c r="Y273" s="152">
        <f t="shared" si="65"/>
        <v>0</v>
      </c>
      <c r="Z273" s="152">
        <f t="shared" si="65"/>
        <v>0</v>
      </c>
      <c r="AA273" s="152">
        <f t="shared" si="65"/>
        <v>0</v>
      </c>
      <c r="AB273" s="152">
        <f t="shared" si="65"/>
        <v>0</v>
      </c>
      <c r="AC273" s="152">
        <f t="shared" si="64"/>
        <v>0</v>
      </c>
      <c r="AD273" s="152">
        <f t="shared" si="64"/>
        <v>0</v>
      </c>
      <c r="AE273" s="152">
        <f t="shared" si="64"/>
        <v>0</v>
      </c>
      <c r="AF273" s="152">
        <f t="shared" si="64"/>
        <v>0</v>
      </c>
      <c r="AG273" s="152">
        <f t="shared" si="64"/>
        <v>0</v>
      </c>
      <c r="AH273" s="152">
        <f t="shared" si="64"/>
        <v>0</v>
      </c>
      <c r="AI273" s="152">
        <f t="shared" si="64"/>
        <v>0</v>
      </c>
      <c r="AJ273" s="152">
        <f t="shared" si="64"/>
        <v>0</v>
      </c>
      <c r="AK273" s="152">
        <f t="shared" si="64"/>
        <v>0</v>
      </c>
      <c r="AL273" s="152">
        <f t="shared" si="64"/>
        <v>0</v>
      </c>
      <c r="AM273" s="152">
        <f t="shared" si="64"/>
        <v>0</v>
      </c>
      <c r="AN273" s="152">
        <f t="shared" si="64"/>
        <v>0</v>
      </c>
      <c r="AO273" s="152">
        <f t="shared" si="64"/>
        <v>0</v>
      </c>
      <c r="AP273" s="152">
        <f t="shared" si="64"/>
        <v>0</v>
      </c>
      <c r="AQ273" s="152">
        <f t="shared" si="64"/>
        <v>0</v>
      </c>
      <c r="AR273" s="152">
        <f t="shared" si="56"/>
        <v>0</v>
      </c>
      <c r="AS273" s="152">
        <f t="shared" si="56"/>
        <v>0</v>
      </c>
      <c r="AT273" s="152">
        <f t="shared" si="56"/>
        <v>0</v>
      </c>
      <c r="AU273" s="152">
        <f t="shared" si="56"/>
        <v>0</v>
      </c>
      <c r="AV273" s="152">
        <f t="shared" si="56"/>
        <v>0</v>
      </c>
    </row>
    <row r="274" spans="1:48" x14ac:dyDescent="0.2">
      <c r="A274" s="165"/>
      <c r="B274" s="151" t="str">
        <f>IFERROR(VLOOKUP($A274,Salaire!$C:$E,2,0),"")</f>
        <v/>
      </c>
      <c r="C274" s="151" t="str">
        <f>IFERROR(VLOOKUP($A274,Salaire!$C:$E,3,0),"")</f>
        <v/>
      </c>
      <c r="D274" s="163"/>
      <c r="E274" s="163"/>
      <c r="F274" s="152" t="str">
        <f t="shared" si="61"/>
        <v/>
      </c>
      <c r="G274" s="152" t="str">
        <f t="shared" si="62"/>
        <v/>
      </c>
      <c r="H274" s="166"/>
      <c r="I274" s="165"/>
      <c r="J274" s="165"/>
      <c r="K274" s="152" t="str">
        <f t="shared" si="63"/>
        <v/>
      </c>
      <c r="L274" s="152" t="str">
        <f t="shared" si="60"/>
        <v/>
      </c>
      <c r="M274" s="152">
        <f t="shared" si="65"/>
        <v>0</v>
      </c>
      <c r="N274" s="152">
        <f t="shared" si="65"/>
        <v>0</v>
      </c>
      <c r="O274" s="152">
        <f t="shared" si="65"/>
        <v>0</v>
      </c>
      <c r="P274" s="152">
        <f t="shared" si="65"/>
        <v>0</v>
      </c>
      <c r="Q274" s="152">
        <f t="shared" si="65"/>
        <v>0</v>
      </c>
      <c r="R274" s="152">
        <f t="shared" si="65"/>
        <v>0</v>
      </c>
      <c r="S274" s="152">
        <f t="shared" si="65"/>
        <v>0</v>
      </c>
      <c r="T274" s="152">
        <f t="shared" si="65"/>
        <v>0</v>
      </c>
      <c r="U274" s="152">
        <f t="shared" si="65"/>
        <v>0</v>
      </c>
      <c r="V274" s="152">
        <f t="shared" si="65"/>
        <v>0</v>
      </c>
      <c r="W274" s="152">
        <f t="shared" si="65"/>
        <v>0</v>
      </c>
      <c r="X274" s="152">
        <f t="shared" si="65"/>
        <v>0</v>
      </c>
      <c r="Y274" s="152">
        <f t="shared" si="65"/>
        <v>0</v>
      </c>
      <c r="Z274" s="152">
        <f t="shared" si="65"/>
        <v>0</v>
      </c>
      <c r="AA274" s="152">
        <f t="shared" si="65"/>
        <v>0</v>
      </c>
      <c r="AB274" s="152">
        <f t="shared" si="65"/>
        <v>0</v>
      </c>
      <c r="AC274" s="152">
        <f t="shared" si="64"/>
        <v>0</v>
      </c>
      <c r="AD274" s="152">
        <f t="shared" si="64"/>
        <v>0</v>
      </c>
      <c r="AE274" s="152">
        <f t="shared" si="64"/>
        <v>0</v>
      </c>
      <c r="AF274" s="152">
        <f t="shared" si="64"/>
        <v>0</v>
      </c>
      <c r="AG274" s="152">
        <f t="shared" si="64"/>
        <v>0</v>
      </c>
      <c r="AH274" s="152">
        <f t="shared" si="64"/>
        <v>0</v>
      </c>
      <c r="AI274" s="152">
        <f t="shared" si="64"/>
        <v>0</v>
      </c>
      <c r="AJ274" s="152">
        <f t="shared" si="64"/>
        <v>0</v>
      </c>
      <c r="AK274" s="152">
        <f t="shared" si="64"/>
        <v>0</v>
      </c>
      <c r="AL274" s="152">
        <f t="shared" si="64"/>
        <v>0</v>
      </c>
      <c r="AM274" s="152">
        <f t="shared" si="64"/>
        <v>0</v>
      </c>
      <c r="AN274" s="152">
        <f t="shared" si="64"/>
        <v>0</v>
      </c>
      <c r="AO274" s="152">
        <f t="shared" si="64"/>
        <v>0</v>
      </c>
      <c r="AP274" s="152">
        <f t="shared" si="64"/>
        <v>0</v>
      </c>
      <c r="AQ274" s="152">
        <f t="shared" si="64"/>
        <v>0</v>
      </c>
      <c r="AR274" s="152">
        <f t="shared" si="56"/>
        <v>0</v>
      </c>
      <c r="AS274" s="152">
        <f t="shared" si="56"/>
        <v>0</v>
      </c>
      <c r="AT274" s="152">
        <f t="shared" si="56"/>
        <v>0</v>
      </c>
      <c r="AU274" s="152">
        <f t="shared" si="56"/>
        <v>0</v>
      </c>
      <c r="AV274" s="152">
        <f t="shared" si="56"/>
        <v>0</v>
      </c>
    </row>
    <row r="275" spans="1:48" x14ac:dyDescent="0.2">
      <c r="A275" s="165"/>
      <c r="B275" s="151" t="str">
        <f>IFERROR(VLOOKUP($A275,Salaire!$C:$E,2,0),"")</f>
        <v/>
      </c>
      <c r="C275" s="151" t="str">
        <f>IFERROR(VLOOKUP($A275,Salaire!$C:$E,3,0),"")</f>
        <v/>
      </c>
      <c r="D275" s="163"/>
      <c r="E275" s="163"/>
      <c r="F275" s="152" t="str">
        <f t="shared" si="61"/>
        <v/>
      </c>
      <c r="G275" s="152" t="str">
        <f t="shared" si="62"/>
        <v/>
      </c>
      <c r="H275" s="166"/>
      <c r="I275" s="165"/>
      <c r="J275" s="165"/>
      <c r="K275" s="152" t="str">
        <f t="shared" si="63"/>
        <v/>
      </c>
      <c r="L275" s="152" t="str">
        <f t="shared" si="60"/>
        <v/>
      </c>
      <c r="M275" s="152">
        <f t="shared" si="65"/>
        <v>0</v>
      </c>
      <c r="N275" s="152">
        <f t="shared" si="65"/>
        <v>0</v>
      </c>
      <c r="O275" s="152">
        <f t="shared" si="65"/>
        <v>0</v>
      </c>
      <c r="P275" s="152">
        <f t="shared" si="65"/>
        <v>0</v>
      </c>
      <c r="Q275" s="152">
        <f t="shared" si="65"/>
        <v>0</v>
      </c>
      <c r="R275" s="152">
        <f t="shared" si="65"/>
        <v>0</v>
      </c>
      <c r="S275" s="152">
        <f t="shared" si="65"/>
        <v>0</v>
      </c>
      <c r="T275" s="152">
        <f t="shared" si="65"/>
        <v>0</v>
      </c>
      <c r="U275" s="152">
        <f t="shared" si="65"/>
        <v>0</v>
      </c>
      <c r="V275" s="152">
        <f t="shared" si="65"/>
        <v>0</v>
      </c>
      <c r="W275" s="152">
        <f t="shared" si="65"/>
        <v>0</v>
      </c>
      <c r="X275" s="152">
        <f t="shared" si="65"/>
        <v>0</v>
      </c>
      <c r="Y275" s="152">
        <f t="shared" si="65"/>
        <v>0</v>
      </c>
      <c r="Z275" s="152">
        <f t="shared" si="65"/>
        <v>0</v>
      </c>
      <c r="AA275" s="152">
        <f t="shared" si="65"/>
        <v>0</v>
      </c>
      <c r="AB275" s="152">
        <f t="shared" si="65"/>
        <v>0</v>
      </c>
      <c r="AC275" s="152">
        <f t="shared" si="64"/>
        <v>0</v>
      </c>
      <c r="AD275" s="152">
        <f t="shared" si="64"/>
        <v>0</v>
      </c>
      <c r="AE275" s="152">
        <f t="shared" si="64"/>
        <v>0</v>
      </c>
      <c r="AF275" s="152">
        <f t="shared" si="64"/>
        <v>0</v>
      </c>
      <c r="AG275" s="152">
        <f t="shared" si="64"/>
        <v>0</v>
      </c>
      <c r="AH275" s="152">
        <f t="shared" si="64"/>
        <v>0</v>
      </c>
      <c r="AI275" s="152">
        <f t="shared" si="64"/>
        <v>0</v>
      </c>
      <c r="AJ275" s="152">
        <f t="shared" si="64"/>
        <v>0</v>
      </c>
      <c r="AK275" s="152">
        <f t="shared" si="64"/>
        <v>0</v>
      </c>
      <c r="AL275" s="152">
        <f t="shared" si="64"/>
        <v>0</v>
      </c>
      <c r="AM275" s="152">
        <f t="shared" si="64"/>
        <v>0</v>
      </c>
      <c r="AN275" s="152">
        <f t="shared" si="64"/>
        <v>0</v>
      </c>
      <c r="AO275" s="152">
        <f t="shared" si="64"/>
        <v>0</v>
      </c>
      <c r="AP275" s="152">
        <f t="shared" si="64"/>
        <v>0</v>
      </c>
      <c r="AQ275" s="152">
        <f t="shared" si="64"/>
        <v>0</v>
      </c>
      <c r="AR275" s="152">
        <f t="shared" si="56"/>
        <v>0</v>
      </c>
      <c r="AS275" s="152">
        <f t="shared" si="56"/>
        <v>0</v>
      </c>
      <c r="AT275" s="152">
        <f t="shared" si="56"/>
        <v>0</v>
      </c>
      <c r="AU275" s="152">
        <f t="shared" si="56"/>
        <v>0</v>
      </c>
      <c r="AV275" s="152">
        <f t="shared" si="56"/>
        <v>0</v>
      </c>
    </row>
    <row r="276" spans="1:48" x14ac:dyDescent="0.2">
      <c r="A276" s="165"/>
      <c r="B276" s="151" t="str">
        <f>IFERROR(VLOOKUP($A276,Salaire!$C:$E,2,0),"")</f>
        <v/>
      </c>
      <c r="C276" s="151" t="str">
        <f>IFERROR(VLOOKUP($A276,Salaire!$C:$E,3,0),"")</f>
        <v/>
      </c>
      <c r="D276" s="163"/>
      <c r="E276" s="163"/>
      <c r="F276" s="152" t="str">
        <f t="shared" si="61"/>
        <v/>
      </c>
      <c r="G276" s="152" t="str">
        <f t="shared" si="62"/>
        <v/>
      </c>
      <c r="H276" s="166"/>
      <c r="I276" s="165"/>
      <c r="J276" s="165"/>
      <c r="K276" s="152" t="str">
        <f t="shared" si="63"/>
        <v/>
      </c>
      <c r="L276" s="152" t="str">
        <f t="shared" si="60"/>
        <v/>
      </c>
      <c r="M276" s="152">
        <f t="shared" si="65"/>
        <v>0</v>
      </c>
      <c r="N276" s="152">
        <f t="shared" si="65"/>
        <v>0</v>
      </c>
      <c r="O276" s="152">
        <f t="shared" si="65"/>
        <v>0</v>
      </c>
      <c r="P276" s="152">
        <f t="shared" si="65"/>
        <v>0</v>
      </c>
      <c r="Q276" s="152">
        <f t="shared" si="65"/>
        <v>0</v>
      </c>
      <c r="R276" s="152">
        <f t="shared" si="65"/>
        <v>0</v>
      </c>
      <c r="S276" s="152">
        <f t="shared" si="65"/>
        <v>0</v>
      </c>
      <c r="T276" s="152">
        <f t="shared" si="65"/>
        <v>0</v>
      </c>
      <c r="U276" s="152">
        <f t="shared" si="65"/>
        <v>0</v>
      </c>
      <c r="V276" s="152">
        <f t="shared" si="65"/>
        <v>0</v>
      </c>
      <c r="W276" s="152">
        <f t="shared" si="65"/>
        <v>0</v>
      </c>
      <c r="X276" s="152">
        <f t="shared" si="65"/>
        <v>0</v>
      </c>
      <c r="Y276" s="152">
        <f t="shared" si="65"/>
        <v>0</v>
      </c>
      <c r="Z276" s="152">
        <f t="shared" si="65"/>
        <v>0</v>
      </c>
      <c r="AA276" s="152">
        <f t="shared" si="65"/>
        <v>0</v>
      </c>
      <c r="AB276" s="152">
        <f t="shared" si="65"/>
        <v>0</v>
      </c>
      <c r="AC276" s="152">
        <f t="shared" si="64"/>
        <v>0</v>
      </c>
      <c r="AD276" s="152">
        <f t="shared" si="64"/>
        <v>0</v>
      </c>
      <c r="AE276" s="152">
        <f t="shared" si="64"/>
        <v>0</v>
      </c>
      <c r="AF276" s="152">
        <f t="shared" si="64"/>
        <v>0</v>
      </c>
      <c r="AG276" s="152">
        <f t="shared" si="64"/>
        <v>0</v>
      </c>
      <c r="AH276" s="152">
        <f t="shared" si="64"/>
        <v>0</v>
      </c>
      <c r="AI276" s="152">
        <f t="shared" si="64"/>
        <v>0</v>
      </c>
      <c r="AJ276" s="152">
        <f t="shared" si="64"/>
        <v>0</v>
      </c>
      <c r="AK276" s="152">
        <f t="shared" si="64"/>
        <v>0</v>
      </c>
      <c r="AL276" s="152">
        <f t="shared" si="64"/>
        <v>0</v>
      </c>
      <c r="AM276" s="152">
        <f t="shared" si="64"/>
        <v>0</v>
      </c>
      <c r="AN276" s="152">
        <f t="shared" si="64"/>
        <v>0</v>
      </c>
      <c r="AO276" s="152">
        <f t="shared" si="64"/>
        <v>0</v>
      </c>
      <c r="AP276" s="152">
        <f t="shared" si="64"/>
        <v>0</v>
      </c>
      <c r="AQ276" s="152">
        <f t="shared" si="64"/>
        <v>0</v>
      </c>
      <c r="AR276" s="152">
        <f t="shared" si="56"/>
        <v>0</v>
      </c>
      <c r="AS276" s="152">
        <f t="shared" si="56"/>
        <v>0</v>
      </c>
      <c r="AT276" s="152">
        <f t="shared" si="56"/>
        <v>0</v>
      </c>
      <c r="AU276" s="152">
        <f t="shared" si="56"/>
        <v>0</v>
      </c>
      <c r="AV276" s="152">
        <f t="shared" si="56"/>
        <v>0</v>
      </c>
    </row>
    <row r="277" spans="1:48" x14ac:dyDescent="0.2">
      <c r="A277" s="165"/>
      <c r="B277" s="151" t="str">
        <f>IFERROR(VLOOKUP($A277,Salaire!$C:$E,2,0),"")</f>
        <v/>
      </c>
      <c r="C277" s="151" t="str">
        <f>IFERROR(VLOOKUP($A277,Salaire!$C:$E,3,0),"")</f>
        <v/>
      </c>
      <c r="D277" s="163"/>
      <c r="E277" s="163"/>
      <c r="F277" s="152" t="str">
        <f t="shared" si="61"/>
        <v/>
      </c>
      <c r="G277" s="152" t="str">
        <f t="shared" si="62"/>
        <v/>
      </c>
      <c r="H277" s="166"/>
      <c r="I277" s="165"/>
      <c r="J277" s="165"/>
      <c r="K277" s="152" t="str">
        <f t="shared" si="63"/>
        <v/>
      </c>
      <c r="L277" s="152" t="str">
        <f t="shared" si="60"/>
        <v/>
      </c>
      <c r="M277" s="152">
        <f t="shared" si="65"/>
        <v>0</v>
      </c>
      <c r="N277" s="152">
        <f t="shared" si="65"/>
        <v>0</v>
      </c>
      <c r="O277" s="152">
        <f t="shared" si="65"/>
        <v>0</v>
      </c>
      <c r="P277" s="152">
        <f t="shared" si="65"/>
        <v>0</v>
      </c>
      <c r="Q277" s="152">
        <f t="shared" si="65"/>
        <v>0</v>
      </c>
      <c r="R277" s="152">
        <f t="shared" si="65"/>
        <v>0</v>
      </c>
      <c r="S277" s="152">
        <f t="shared" si="65"/>
        <v>0</v>
      </c>
      <c r="T277" s="152">
        <f t="shared" si="65"/>
        <v>0</v>
      </c>
      <c r="U277" s="152">
        <f t="shared" si="65"/>
        <v>0</v>
      </c>
      <c r="V277" s="152">
        <f t="shared" si="65"/>
        <v>0</v>
      </c>
      <c r="W277" s="152">
        <f t="shared" si="65"/>
        <v>0</v>
      </c>
      <c r="X277" s="152">
        <f t="shared" si="65"/>
        <v>0</v>
      </c>
      <c r="Y277" s="152">
        <f t="shared" si="65"/>
        <v>0</v>
      </c>
      <c r="Z277" s="152">
        <f t="shared" si="65"/>
        <v>0</v>
      </c>
      <c r="AA277" s="152">
        <f t="shared" si="65"/>
        <v>0</v>
      </c>
      <c r="AB277" s="152">
        <f t="shared" si="65"/>
        <v>0</v>
      </c>
      <c r="AC277" s="152">
        <f t="shared" si="64"/>
        <v>0</v>
      </c>
      <c r="AD277" s="152">
        <f t="shared" si="64"/>
        <v>0</v>
      </c>
      <c r="AE277" s="152">
        <f t="shared" si="64"/>
        <v>0</v>
      </c>
      <c r="AF277" s="152">
        <f t="shared" si="64"/>
        <v>0</v>
      </c>
      <c r="AG277" s="152">
        <f t="shared" si="64"/>
        <v>0</v>
      </c>
      <c r="AH277" s="152">
        <f t="shared" si="64"/>
        <v>0</v>
      </c>
      <c r="AI277" s="152">
        <f t="shared" si="64"/>
        <v>0</v>
      </c>
      <c r="AJ277" s="152">
        <f t="shared" si="64"/>
        <v>0</v>
      </c>
      <c r="AK277" s="152">
        <f t="shared" si="64"/>
        <v>0</v>
      </c>
      <c r="AL277" s="152">
        <f t="shared" si="64"/>
        <v>0</v>
      </c>
      <c r="AM277" s="152">
        <f t="shared" si="64"/>
        <v>0</v>
      </c>
      <c r="AN277" s="152">
        <f t="shared" si="64"/>
        <v>0</v>
      </c>
      <c r="AO277" s="152">
        <f t="shared" si="64"/>
        <v>0</v>
      </c>
      <c r="AP277" s="152">
        <f t="shared" si="64"/>
        <v>0</v>
      </c>
      <c r="AQ277" s="152">
        <f t="shared" si="64"/>
        <v>0</v>
      </c>
      <c r="AR277" s="152">
        <f t="shared" si="56"/>
        <v>0</v>
      </c>
      <c r="AS277" s="152">
        <f t="shared" si="56"/>
        <v>0</v>
      </c>
      <c r="AT277" s="152">
        <f t="shared" si="56"/>
        <v>0</v>
      </c>
      <c r="AU277" s="152">
        <f t="shared" si="56"/>
        <v>0</v>
      </c>
      <c r="AV277" s="152">
        <f t="shared" si="56"/>
        <v>0</v>
      </c>
    </row>
    <row r="278" spans="1:48" x14ac:dyDescent="0.2">
      <c r="A278" s="165"/>
      <c r="B278" s="151" t="str">
        <f>IFERROR(VLOOKUP($A278,Salaire!$C:$E,2,0),"")</f>
        <v/>
      </c>
      <c r="C278" s="151" t="str">
        <f>IFERROR(VLOOKUP($A278,Salaire!$C:$E,3,0),"")</f>
        <v/>
      </c>
      <c r="D278" s="163"/>
      <c r="E278" s="163"/>
      <c r="F278" s="152" t="str">
        <f t="shared" si="61"/>
        <v/>
      </c>
      <c r="G278" s="152" t="str">
        <f t="shared" si="62"/>
        <v/>
      </c>
      <c r="H278" s="166"/>
      <c r="I278" s="165"/>
      <c r="J278" s="165"/>
      <c r="K278" s="152" t="str">
        <f t="shared" si="63"/>
        <v/>
      </c>
      <c r="L278" s="152" t="str">
        <f t="shared" si="60"/>
        <v/>
      </c>
      <c r="M278" s="152">
        <f t="shared" si="65"/>
        <v>0</v>
      </c>
      <c r="N278" s="152">
        <f t="shared" si="65"/>
        <v>0</v>
      </c>
      <c r="O278" s="152">
        <f t="shared" si="65"/>
        <v>0</v>
      </c>
      <c r="P278" s="152">
        <f t="shared" si="65"/>
        <v>0</v>
      </c>
      <c r="Q278" s="152">
        <f t="shared" si="65"/>
        <v>0</v>
      </c>
      <c r="R278" s="152">
        <f t="shared" si="65"/>
        <v>0</v>
      </c>
      <c r="S278" s="152">
        <f t="shared" si="65"/>
        <v>0</v>
      </c>
      <c r="T278" s="152">
        <f t="shared" si="65"/>
        <v>0</v>
      </c>
      <c r="U278" s="152">
        <f t="shared" si="65"/>
        <v>0</v>
      </c>
      <c r="V278" s="152">
        <f t="shared" si="65"/>
        <v>0</v>
      </c>
      <c r="W278" s="152">
        <f t="shared" si="65"/>
        <v>0</v>
      </c>
      <c r="X278" s="152">
        <f t="shared" si="65"/>
        <v>0</v>
      </c>
      <c r="Y278" s="152">
        <f t="shared" si="65"/>
        <v>0</v>
      </c>
      <c r="Z278" s="152">
        <f t="shared" si="65"/>
        <v>0</v>
      </c>
      <c r="AA278" s="152">
        <f t="shared" si="65"/>
        <v>0</v>
      </c>
      <c r="AB278" s="152">
        <f t="shared" si="65"/>
        <v>0</v>
      </c>
      <c r="AC278" s="152">
        <f t="shared" si="64"/>
        <v>0</v>
      </c>
      <c r="AD278" s="152">
        <f t="shared" si="64"/>
        <v>0</v>
      </c>
      <c r="AE278" s="152">
        <f t="shared" si="64"/>
        <v>0</v>
      </c>
      <c r="AF278" s="152">
        <f t="shared" si="64"/>
        <v>0</v>
      </c>
      <c r="AG278" s="152">
        <f t="shared" si="64"/>
        <v>0</v>
      </c>
      <c r="AH278" s="152">
        <f t="shared" si="64"/>
        <v>0</v>
      </c>
      <c r="AI278" s="152">
        <f t="shared" si="64"/>
        <v>0</v>
      </c>
      <c r="AJ278" s="152">
        <f t="shared" si="64"/>
        <v>0</v>
      </c>
      <c r="AK278" s="152">
        <f t="shared" si="64"/>
        <v>0</v>
      </c>
      <c r="AL278" s="152">
        <f t="shared" si="64"/>
        <v>0</v>
      </c>
      <c r="AM278" s="152">
        <f t="shared" si="64"/>
        <v>0</v>
      </c>
      <c r="AN278" s="152">
        <f t="shared" si="64"/>
        <v>0</v>
      </c>
      <c r="AO278" s="152">
        <f t="shared" si="64"/>
        <v>0</v>
      </c>
      <c r="AP278" s="152">
        <f t="shared" si="64"/>
        <v>0</v>
      </c>
      <c r="AQ278" s="152">
        <f t="shared" si="64"/>
        <v>0</v>
      </c>
      <c r="AR278" s="152">
        <f t="shared" si="56"/>
        <v>0</v>
      </c>
      <c r="AS278" s="152">
        <f t="shared" si="56"/>
        <v>0</v>
      </c>
      <c r="AT278" s="152">
        <f t="shared" si="56"/>
        <v>0</v>
      </c>
      <c r="AU278" s="152">
        <f t="shared" si="56"/>
        <v>0</v>
      </c>
      <c r="AV278" s="152">
        <f t="shared" si="56"/>
        <v>0</v>
      </c>
    </row>
    <row r="279" spans="1:48" x14ac:dyDescent="0.2">
      <c r="A279" s="165"/>
      <c r="B279" s="151" t="str">
        <f>IFERROR(VLOOKUP($A279,Salaire!$C:$E,2,0),"")</f>
        <v/>
      </c>
      <c r="C279" s="151" t="str">
        <f>IFERROR(VLOOKUP($A279,Salaire!$C:$E,3,0),"")</f>
        <v/>
      </c>
      <c r="D279" s="163"/>
      <c r="E279" s="163"/>
      <c r="F279" s="152" t="str">
        <f t="shared" si="61"/>
        <v/>
      </c>
      <c r="G279" s="152" t="str">
        <f t="shared" si="62"/>
        <v/>
      </c>
      <c r="H279" s="166"/>
      <c r="I279" s="165"/>
      <c r="J279" s="165"/>
      <c r="K279" s="152" t="str">
        <f t="shared" si="63"/>
        <v/>
      </c>
      <c r="L279" s="152" t="str">
        <f t="shared" si="60"/>
        <v/>
      </c>
      <c r="M279" s="152">
        <f t="shared" si="65"/>
        <v>0</v>
      </c>
      <c r="N279" s="152">
        <f t="shared" si="65"/>
        <v>0</v>
      </c>
      <c r="O279" s="152">
        <f t="shared" si="65"/>
        <v>0</v>
      </c>
      <c r="P279" s="152">
        <f t="shared" si="65"/>
        <v>0</v>
      </c>
      <c r="Q279" s="152">
        <f t="shared" si="65"/>
        <v>0</v>
      </c>
      <c r="R279" s="152">
        <f t="shared" si="65"/>
        <v>0</v>
      </c>
      <c r="S279" s="152">
        <f t="shared" si="65"/>
        <v>0</v>
      </c>
      <c r="T279" s="152">
        <f t="shared" si="65"/>
        <v>0</v>
      </c>
      <c r="U279" s="152">
        <f t="shared" si="65"/>
        <v>0</v>
      </c>
      <c r="V279" s="152">
        <f t="shared" si="65"/>
        <v>0</v>
      </c>
      <c r="W279" s="152">
        <f t="shared" si="65"/>
        <v>0</v>
      </c>
      <c r="X279" s="152">
        <f t="shared" si="65"/>
        <v>0</v>
      </c>
      <c r="Y279" s="152">
        <f t="shared" si="65"/>
        <v>0</v>
      </c>
      <c r="Z279" s="152">
        <f t="shared" si="65"/>
        <v>0</v>
      </c>
      <c r="AA279" s="152">
        <f t="shared" si="65"/>
        <v>0</v>
      </c>
      <c r="AB279" s="152">
        <f t="shared" si="65"/>
        <v>0</v>
      </c>
      <c r="AC279" s="152">
        <f t="shared" si="64"/>
        <v>0</v>
      </c>
      <c r="AD279" s="152">
        <f t="shared" si="64"/>
        <v>0</v>
      </c>
      <c r="AE279" s="152">
        <f t="shared" si="64"/>
        <v>0</v>
      </c>
      <c r="AF279" s="152">
        <f t="shared" si="64"/>
        <v>0</v>
      </c>
      <c r="AG279" s="152">
        <f t="shared" si="64"/>
        <v>0</v>
      </c>
      <c r="AH279" s="152">
        <f t="shared" si="64"/>
        <v>0</v>
      </c>
      <c r="AI279" s="152">
        <f t="shared" si="64"/>
        <v>0</v>
      </c>
      <c r="AJ279" s="152">
        <f t="shared" si="64"/>
        <v>0</v>
      </c>
      <c r="AK279" s="152">
        <f t="shared" si="64"/>
        <v>0</v>
      </c>
      <c r="AL279" s="152">
        <f t="shared" si="64"/>
        <v>0</v>
      </c>
      <c r="AM279" s="152">
        <f t="shared" si="64"/>
        <v>0</v>
      </c>
      <c r="AN279" s="152">
        <f t="shared" si="64"/>
        <v>0</v>
      </c>
      <c r="AO279" s="152">
        <f t="shared" si="64"/>
        <v>0</v>
      </c>
      <c r="AP279" s="152">
        <f t="shared" si="64"/>
        <v>0</v>
      </c>
      <c r="AQ279" s="152">
        <f t="shared" si="64"/>
        <v>0</v>
      </c>
      <c r="AR279" s="152">
        <f t="shared" si="56"/>
        <v>0</v>
      </c>
      <c r="AS279" s="152">
        <f t="shared" si="56"/>
        <v>0</v>
      </c>
      <c r="AT279" s="152">
        <f t="shared" si="56"/>
        <v>0</v>
      </c>
      <c r="AU279" s="152">
        <f t="shared" si="56"/>
        <v>0</v>
      </c>
      <c r="AV279" s="152">
        <f t="shared" si="56"/>
        <v>0</v>
      </c>
    </row>
    <row r="280" spans="1:48" x14ac:dyDescent="0.2">
      <c r="A280" s="165"/>
      <c r="B280" s="151" t="str">
        <f>IFERROR(VLOOKUP($A280,Salaire!$C:$E,2,0),"")</f>
        <v/>
      </c>
      <c r="C280" s="151" t="str">
        <f>IFERROR(VLOOKUP($A280,Salaire!$C:$E,3,0),"")</f>
        <v/>
      </c>
      <c r="D280" s="163"/>
      <c r="E280" s="163"/>
      <c r="F280" s="152" t="str">
        <f t="shared" si="61"/>
        <v/>
      </c>
      <c r="G280" s="152" t="str">
        <f t="shared" si="62"/>
        <v/>
      </c>
      <c r="H280" s="166"/>
      <c r="I280" s="165"/>
      <c r="J280" s="165"/>
      <c r="K280" s="152" t="str">
        <f t="shared" si="63"/>
        <v/>
      </c>
      <c r="L280" s="152" t="str">
        <f t="shared" si="60"/>
        <v/>
      </c>
      <c r="M280" s="152">
        <f t="shared" si="65"/>
        <v>0</v>
      </c>
      <c r="N280" s="152">
        <f t="shared" si="65"/>
        <v>0</v>
      </c>
      <c r="O280" s="152">
        <f t="shared" si="65"/>
        <v>0</v>
      </c>
      <c r="P280" s="152">
        <f t="shared" si="65"/>
        <v>0</v>
      </c>
      <c r="Q280" s="152">
        <f t="shared" si="65"/>
        <v>0</v>
      </c>
      <c r="R280" s="152">
        <f t="shared" si="65"/>
        <v>0</v>
      </c>
      <c r="S280" s="152">
        <f t="shared" si="65"/>
        <v>0</v>
      </c>
      <c r="T280" s="152">
        <f t="shared" si="65"/>
        <v>0</v>
      </c>
      <c r="U280" s="152">
        <f t="shared" si="65"/>
        <v>0</v>
      </c>
      <c r="V280" s="152">
        <f t="shared" si="65"/>
        <v>0</v>
      </c>
      <c r="W280" s="152">
        <f t="shared" si="65"/>
        <v>0</v>
      </c>
      <c r="X280" s="152">
        <f t="shared" si="65"/>
        <v>0</v>
      </c>
      <c r="Y280" s="152">
        <f t="shared" si="65"/>
        <v>0</v>
      </c>
      <c r="Z280" s="152">
        <f t="shared" si="65"/>
        <v>0</v>
      </c>
      <c r="AA280" s="152">
        <f t="shared" si="65"/>
        <v>0</v>
      </c>
      <c r="AB280" s="152">
        <f t="shared" si="65"/>
        <v>0</v>
      </c>
      <c r="AC280" s="152">
        <f t="shared" si="64"/>
        <v>0</v>
      </c>
      <c r="AD280" s="152">
        <f t="shared" si="64"/>
        <v>0</v>
      </c>
      <c r="AE280" s="152">
        <f t="shared" si="64"/>
        <v>0</v>
      </c>
      <c r="AF280" s="152">
        <f t="shared" si="64"/>
        <v>0</v>
      </c>
      <c r="AG280" s="152">
        <f t="shared" si="64"/>
        <v>0</v>
      </c>
      <c r="AH280" s="152">
        <f t="shared" si="64"/>
        <v>0</v>
      </c>
      <c r="AI280" s="152">
        <f t="shared" si="64"/>
        <v>0</v>
      </c>
      <c r="AJ280" s="152">
        <f t="shared" si="64"/>
        <v>0</v>
      </c>
      <c r="AK280" s="152">
        <f t="shared" si="64"/>
        <v>0</v>
      </c>
      <c r="AL280" s="152">
        <f t="shared" si="64"/>
        <v>0</v>
      </c>
      <c r="AM280" s="152">
        <f t="shared" si="64"/>
        <v>0</v>
      </c>
      <c r="AN280" s="152">
        <f t="shared" si="64"/>
        <v>0</v>
      </c>
      <c r="AO280" s="152">
        <f t="shared" si="64"/>
        <v>0</v>
      </c>
      <c r="AP280" s="152">
        <f t="shared" si="64"/>
        <v>0</v>
      </c>
      <c r="AQ280" s="152">
        <f t="shared" si="64"/>
        <v>0</v>
      </c>
      <c r="AR280" s="152">
        <f t="shared" si="56"/>
        <v>0</v>
      </c>
      <c r="AS280" s="152">
        <f t="shared" si="56"/>
        <v>0</v>
      </c>
      <c r="AT280" s="152">
        <f t="shared" si="56"/>
        <v>0</v>
      </c>
      <c r="AU280" s="152">
        <f t="shared" si="56"/>
        <v>0</v>
      </c>
      <c r="AV280" s="152">
        <f t="shared" si="56"/>
        <v>0</v>
      </c>
    </row>
    <row r="281" spans="1:48" x14ac:dyDescent="0.2">
      <c r="A281" s="165"/>
      <c r="B281" s="151" t="str">
        <f>IFERROR(VLOOKUP($A281,Salaire!$C:$E,2,0),"")</f>
        <v/>
      </c>
      <c r="C281" s="151" t="str">
        <f>IFERROR(VLOOKUP($A281,Salaire!$C:$E,3,0),"")</f>
        <v/>
      </c>
      <c r="D281" s="163"/>
      <c r="E281" s="163"/>
      <c r="F281" s="152" t="str">
        <f t="shared" si="61"/>
        <v/>
      </c>
      <c r="G281" s="152" t="str">
        <f t="shared" si="62"/>
        <v/>
      </c>
      <c r="H281" s="166"/>
      <c r="I281" s="165"/>
      <c r="J281" s="165"/>
      <c r="K281" s="152" t="str">
        <f t="shared" si="63"/>
        <v/>
      </c>
      <c r="L281" s="152" t="str">
        <f t="shared" si="60"/>
        <v/>
      </c>
      <c r="M281" s="152">
        <f t="shared" si="65"/>
        <v>0</v>
      </c>
      <c r="N281" s="152">
        <f t="shared" si="65"/>
        <v>0</v>
      </c>
      <c r="O281" s="152">
        <f t="shared" si="65"/>
        <v>0</v>
      </c>
      <c r="P281" s="152">
        <f t="shared" si="65"/>
        <v>0</v>
      </c>
      <c r="Q281" s="152">
        <f t="shared" si="65"/>
        <v>0</v>
      </c>
      <c r="R281" s="152">
        <f t="shared" si="65"/>
        <v>0</v>
      </c>
      <c r="S281" s="152">
        <f t="shared" si="65"/>
        <v>0</v>
      </c>
      <c r="T281" s="152">
        <f t="shared" si="65"/>
        <v>0</v>
      </c>
      <c r="U281" s="152">
        <f t="shared" si="65"/>
        <v>0</v>
      </c>
      <c r="V281" s="152">
        <f t="shared" si="65"/>
        <v>0</v>
      </c>
      <c r="W281" s="152">
        <f t="shared" si="65"/>
        <v>0</v>
      </c>
      <c r="X281" s="152">
        <f t="shared" si="65"/>
        <v>0</v>
      </c>
      <c r="Y281" s="152">
        <f t="shared" si="65"/>
        <v>0</v>
      </c>
      <c r="Z281" s="152">
        <f t="shared" si="65"/>
        <v>0</v>
      </c>
      <c r="AA281" s="152">
        <f t="shared" si="65"/>
        <v>0</v>
      </c>
      <c r="AB281" s="152">
        <f t="shared" si="65"/>
        <v>0</v>
      </c>
      <c r="AC281" s="152">
        <f t="shared" si="64"/>
        <v>0</v>
      </c>
      <c r="AD281" s="152">
        <f t="shared" si="64"/>
        <v>0</v>
      </c>
      <c r="AE281" s="152">
        <f t="shared" si="64"/>
        <v>0</v>
      </c>
      <c r="AF281" s="152">
        <f t="shared" si="64"/>
        <v>0</v>
      </c>
      <c r="AG281" s="152">
        <f t="shared" si="64"/>
        <v>0</v>
      </c>
      <c r="AH281" s="152">
        <f t="shared" si="64"/>
        <v>0</v>
      </c>
      <c r="AI281" s="152">
        <f t="shared" si="64"/>
        <v>0</v>
      </c>
      <c r="AJ281" s="152">
        <f t="shared" si="64"/>
        <v>0</v>
      </c>
      <c r="AK281" s="152">
        <f t="shared" si="64"/>
        <v>0</v>
      </c>
      <c r="AL281" s="152">
        <f t="shared" si="64"/>
        <v>0</v>
      </c>
      <c r="AM281" s="152">
        <f t="shared" si="64"/>
        <v>0</v>
      </c>
      <c r="AN281" s="152">
        <f t="shared" si="64"/>
        <v>0</v>
      </c>
      <c r="AO281" s="152">
        <f t="shared" si="64"/>
        <v>0</v>
      </c>
      <c r="AP281" s="152">
        <f t="shared" si="64"/>
        <v>0</v>
      </c>
      <c r="AQ281" s="152">
        <f t="shared" si="64"/>
        <v>0</v>
      </c>
      <c r="AR281" s="152">
        <f t="shared" si="56"/>
        <v>0</v>
      </c>
      <c r="AS281" s="152">
        <f t="shared" si="56"/>
        <v>0</v>
      </c>
      <c r="AT281" s="152">
        <f t="shared" si="56"/>
        <v>0</v>
      </c>
      <c r="AU281" s="152">
        <f t="shared" si="56"/>
        <v>0</v>
      </c>
      <c r="AV281" s="152">
        <f t="shared" si="56"/>
        <v>0</v>
      </c>
    </row>
    <row r="282" spans="1:48" x14ac:dyDescent="0.2">
      <c r="A282" s="165"/>
      <c r="B282" s="151" t="str">
        <f>IFERROR(VLOOKUP($A282,Salaire!$C:$E,2,0),"")</f>
        <v/>
      </c>
      <c r="C282" s="151" t="str">
        <f>IFERROR(VLOOKUP($A282,Salaire!$C:$E,3,0),"")</f>
        <v/>
      </c>
      <c r="D282" s="163"/>
      <c r="E282" s="163"/>
      <c r="F282" s="152" t="str">
        <f t="shared" si="61"/>
        <v/>
      </c>
      <c r="G282" s="152" t="str">
        <f t="shared" si="62"/>
        <v/>
      </c>
      <c r="H282" s="166"/>
      <c r="I282" s="165"/>
      <c r="J282" s="165"/>
      <c r="K282" s="152" t="str">
        <f t="shared" si="63"/>
        <v/>
      </c>
      <c r="L282" s="152" t="str">
        <f t="shared" si="60"/>
        <v/>
      </c>
      <c r="M282" s="152">
        <f t="shared" si="65"/>
        <v>0</v>
      </c>
      <c r="N282" s="152">
        <f t="shared" si="65"/>
        <v>0</v>
      </c>
      <c r="O282" s="152">
        <f t="shared" si="65"/>
        <v>0</v>
      </c>
      <c r="P282" s="152">
        <f t="shared" si="65"/>
        <v>0</v>
      </c>
      <c r="Q282" s="152">
        <f t="shared" si="65"/>
        <v>0</v>
      </c>
      <c r="R282" s="152">
        <f t="shared" si="65"/>
        <v>0</v>
      </c>
      <c r="S282" s="152">
        <f t="shared" si="65"/>
        <v>0</v>
      </c>
      <c r="T282" s="152">
        <f t="shared" si="65"/>
        <v>0</v>
      </c>
      <c r="U282" s="152">
        <f t="shared" si="65"/>
        <v>0</v>
      </c>
      <c r="V282" s="152">
        <f t="shared" si="65"/>
        <v>0</v>
      </c>
      <c r="W282" s="152">
        <f t="shared" si="65"/>
        <v>0</v>
      </c>
      <c r="X282" s="152">
        <f t="shared" si="65"/>
        <v>0</v>
      </c>
      <c r="Y282" s="152">
        <f t="shared" si="65"/>
        <v>0</v>
      </c>
      <c r="Z282" s="152">
        <f t="shared" si="65"/>
        <v>0</v>
      </c>
      <c r="AA282" s="152">
        <f t="shared" si="65"/>
        <v>0</v>
      </c>
      <c r="AB282" s="152">
        <f t="shared" si="65"/>
        <v>0</v>
      </c>
      <c r="AC282" s="152">
        <f t="shared" si="64"/>
        <v>0</v>
      </c>
      <c r="AD282" s="152">
        <f t="shared" si="64"/>
        <v>0</v>
      </c>
      <c r="AE282" s="152">
        <f t="shared" si="64"/>
        <v>0</v>
      </c>
      <c r="AF282" s="152">
        <f t="shared" si="64"/>
        <v>0</v>
      </c>
      <c r="AG282" s="152">
        <f t="shared" si="64"/>
        <v>0</v>
      </c>
      <c r="AH282" s="152">
        <f t="shared" si="64"/>
        <v>0</v>
      </c>
      <c r="AI282" s="152">
        <f t="shared" si="64"/>
        <v>0</v>
      </c>
      <c r="AJ282" s="152">
        <f t="shared" si="64"/>
        <v>0</v>
      </c>
      <c r="AK282" s="152">
        <f t="shared" si="64"/>
        <v>0</v>
      </c>
      <c r="AL282" s="152">
        <f t="shared" si="64"/>
        <v>0</v>
      </c>
      <c r="AM282" s="152">
        <f t="shared" si="64"/>
        <v>0</v>
      </c>
      <c r="AN282" s="152">
        <f t="shared" si="64"/>
        <v>0</v>
      </c>
      <c r="AO282" s="152">
        <f t="shared" si="64"/>
        <v>0</v>
      </c>
      <c r="AP282" s="152">
        <f t="shared" si="64"/>
        <v>0</v>
      </c>
      <c r="AQ282" s="152">
        <f t="shared" si="64"/>
        <v>0</v>
      </c>
      <c r="AR282" s="152">
        <f t="shared" si="56"/>
        <v>0</v>
      </c>
      <c r="AS282" s="152">
        <f t="shared" si="56"/>
        <v>0</v>
      </c>
      <c r="AT282" s="152">
        <f t="shared" si="56"/>
        <v>0</v>
      </c>
      <c r="AU282" s="152">
        <f t="shared" si="56"/>
        <v>0</v>
      </c>
      <c r="AV282" s="152">
        <f t="shared" si="56"/>
        <v>0</v>
      </c>
    </row>
    <row r="283" spans="1:48" x14ac:dyDescent="0.2">
      <c r="A283" s="165"/>
      <c r="B283" s="151" t="str">
        <f>IFERROR(VLOOKUP($A283,Salaire!$C:$E,2,0),"")</f>
        <v/>
      </c>
      <c r="C283" s="151" t="str">
        <f>IFERROR(VLOOKUP($A283,Salaire!$C:$E,3,0),"")</f>
        <v/>
      </c>
      <c r="D283" s="163"/>
      <c r="E283" s="163"/>
      <c r="F283" s="152" t="str">
        <f t="shared" si="61"/>
        <v/>
      </c>
      <c r="G283" s="152" t="str">
        <f t="shared" si="62"/>
        <v/>
      </c>
      <c r="H283" s="166"/>
      <c r="I283" s="165"/>
      <c r="J283" s="165"/>
      <c r="K283" s="152" t="str">
        <f t="shared" si="63"/>
        <v/>
      </c>
      <c r="L283" s="152" t="str">
        <f t="shared" si="60"/>
        <v/>
      </c>
      <c r="M283" s="152">
        <f t="shared" si="65"/>
        <v>0</v>
      </c>
      <c r="N283" s="152">
        <f t="shared" si="65"/>
        <v>0</v>
      </c>
      <c r="O283" s="152">
        <f t="shared" si="65"/>
        <v>0</v>
      </c>
      <c r="P283" s="152">
        <f t="shared" si="65"/>
        <v>0</v>
      </c>
      <c r="Q283" s="152">
        <f t="shared" si="65"/>
        <v>0</v>
      </c>
      <c r="R283" s="152">
        <f t="shared" si="65"/>
        <v>0</v>
      </c>
      <c r="S283" s="152">
        <f t="shared" si="65"/>
        <v>0</v>
      </c>
      <c r="T283" s="152">
        <f t="shared" si="65"/>
        <v>0</v>
      </c>
      <c r="U283" s="152">
        <f t="shared" si="65"/>
        <v>0</v>
      </c>
      <c r="V283" s="152">
        <f t="shared" si="65"/>
        <v>0</v>
      </c>
      <c r="W283" s="152">
        <f t="shared" si="65"/>
        <v>0</v>
      </c>
      <c r="X283" s="152">
        <f t="shared" si="65"/>
        <v>0</v>
      </c>
      <c r="Y283" s="152">
        <f t="shared" si="65"/>
        <v>0</v>
      </c>
      <c r="Z283" s="152">
        <f t="shared" si="65"/>
        <v>0</v>
      </c>
      <c r="AA283" s="152">
        <f t="shared" si="65"/>
        <v>0</v>
      </c>
      <c r="AB283" s="152">
        <f t="shared" si="65"/>
        <v>0</v>
      </c>
      <c r="AC283" s="152">
        <f t="shared" si="64"/>
        <v>0</v>
      </c>
      <c r="AD283" s="152">
        <f t="shared" si="64"/>
        <v>0</v>
      </c>
      <c r="AE283" s="152">
        <f t="shared" si="64"/>
        <v>0</v>
      </c>
      <c r="AF283" s="152">
        <f t="shared" si="64"/>
        <v>0</v>
      </c>
      <c r="AG283" s="152">
        <f t="shared" si="64"/>
        <v>0</v>
      </c>
      <c r="AH283" s="152">
        <f t="shared" si="64"/>
        <v>0</v>
      </c>
      <c r="AI283" s="152">
        <f t="shared" si="64"/>
        <v>0</v>
      </c>
      <c r="AJ283" s="152">
        <f t="shared" si="64"/>
        <v>0</v>
      </c>
      <c r="AK283" s="152">
        <f t="shared" si="64"/>
        <v>0</v>
      </c>
      <c r="AL283" s="152">
        <f t="shared" si="64"/>
        <v>0</v>
      </c>
      <c r="AM283" s="152">
        <f t="shared" si="64"/>
        <v>0</v>
      </c>
      <c r="AN283" s="152">
        <f t="shared" si="64"/>
        <v>0</v>
      </c>
      <c r="AO283" s="152">
        <f t="shared" si="64"/>
        <v>0</v>
      </c>
      <c r="AP283" s="152">
        <f t="shared" si="64"/>
        <v>0</v>
      </c>
      <c r="AQ283" s="152">
        <f t="shared" si="64"/>
        <v>0</v>
      </c>
      <c r="AR283" s="152">
        <f t="shared" si="56"/>
        <v>0</v>
      </c>
      <c r="AS283" s="152">
        <f t="shared" si="56"/>
        <v>0</v>
      </c>
      <c r="AT283" s="152">
        <f t="shared" si="56"/>
        <v>0</v>
      </c>
      <c r="AU283" s="152">
        <f t="shared" si="56"/>
        <v>0</v>
      </c>
      <c r="AV283" s="152">
        <f t="shared" si="56"/>
        <v>0</v>
      </c>
    </row>
    <row r="284" spans="1:48" x14ac:dyDescent="0.2">
      <c r="A284" s="165"/>
      <c r="B284" s="151" t="str">
        <f>IFERROR(VLOOKUP($A284,Salaire!$C:$E,2,0),"")</f>
        <v/>
      </c>
      <c r="C284" s="151" t="str">
        <f>IFERROR(VLOOKUP($A284,Salaire!$C:$E,3,0),"")</f>
        <v/>
      </c>
      <c r="D284" s="163"/>
      <c r="E284" s="163"/>
      <c r="F284" s="152" t="str">
        <f t="shared" si="61"/>
        <v/>
      </c>
      <c r="G284" s="152" t="str">
        <f t="shared" si="62"/>
        <v/>
      </c>
      <c r="H284" s="166"/>
      <c r="I284" s="165"/>
      <c r="J284" s="165"/>
      <c r="K284" s="152" t="str">
        <f t="shared" si="63"/>
        <v/>
      </c>
      <c r="L284" s="152" t="str">
        <f t="shared" si="60"/>
        <v/>
      </c>
      <c r="M284" s="152">
        <f t="shared" si="65"/>
        <v>0</v>
      </c>
      <c r="N284" s="152">
        <f t="shared" si="65"/>
        <v>0</v>
      </c>
      <c r="O284" s="152">
        <f t="shared" si="65"/>
        <v>0</v>
      </c>
      <c r="P284" s="152">
        <f t="shared" si="65"/>
        <v>0</v>
      </c>
      <c r="Q284" s="152">
        <f t="shared" si="65"/>
        <v>0</v>
      </c>
      <c r="R284" s="152">
        <f t="shared" si="65"/>
        <v>0</v>
      </c>
      <c r="S284" s="152">
        <f t="shared" si="65"/>
        <v>0</v>
      </c>
      <c r="T284" s="152">
        <f t="shared" si="65"/>
        <v>0</v>
      </c>
      <c r="U284" s="152">
        <f t="shared" si="65"/>
        <v>0</v>
      </c>
      <c r="V284" s="152">
        <f t="shared" si="65"/>
        <v>0</v>
      </c>
      <c r="W284" s="152">
        <f t="shared" si="65"/>
        <v>0</v>
      </c>
      <c r="X284" s="152">
        <f t="shared" si="65"/>
        <v>0</v>
      </c>
      <c r="Y284" s="152">
        <f t="shared" si="65"/>
        <v>0</v>
      </c>
      <c r="Z284" s="152">
        <f t="shared" si="65"/>
        <v>0</v>
      </c>
      <c r="AA284" s="152">
        <f t="shared" si="65"/>
        <v>0</v>
      </c>
      <c r="AB284" s="152">
        <f t="shared" si="65"/>
        <v>0</v>
      </c>
      <c r="AC284" s="152">
        <f t="shared" si="64"/>
        <v>0</v>
      </c>
      <c r="AD284" s="152">
        <f t="shared" si="64"/>
        <v>0</v>
      </c>
      <c r="AE284" s="152">
        <f t="shared" si="64"/>
        <v>0</v>
      </c>
      <c r="AF284" s="152">
        <f t="shared" si="64"/>
        <v>0</v>
      </c>
      <c r="AG284" s="152">
        <f t="shared" si="64"/>
        <v>0</v>
      </c>
      <c r="AH284" s="152">
        <f t="shared" si="64"/>
        <v>0</v>
      </c>
      <c r="AI284" s="152">
        <f t="shared" si="64"/>
        <v>0</v>
      </c>
      <c r="AJ284" s="152">
        <f t="shared" si="64"/>
        <v>0</v>
      </c>
      <c r="AK284" s="152">
        <f t="shared" si="64"/>
        <v>0</v>
      </c>
      <c r="AL284" s="152">
        <f t="shared" si="64"/>
        <v>0</v>
      </c>
      <c r="AM284" s="152">
        <f t="shared" si="64"/>
        <v>0</v>
      </c>
      <c r="AN284" s="152">
        <f t="shared" si="64"/>
        <v>0</v>
      </c>
      <c r="AO284" s="152">
        <f t="shared" si="64"/>
        <v>0</v>
      </c>
      <c r="AP284" s="152">
        <f t="shared" si="64"/>
        <v>0</v>
      </c>
      <c r="AQ284" s="152">
        <f t="shared" si="64"/>
        <v>0</v>
      </c>
      <c r="AR284" s="152">
        <f t="shared" si="56"/>
        <v>0</v>
      </c>
      <c r="AS284" s="152">
        <f t="shared" si="56"/>
        <v>0</v>
      </c>
      <c r="AT284" s="152">
        <f t="shared" si="56"/>
        <v>0</v>
      </c>
      <c r="AU284" s="152">
        <f t="shared" si="56"/>
        <v>0</v>
      </c>
      <c r="AV284" s="152">
        <f t="shared" si="56"/>
        <v>0</v>
      </c>
    </row>
    <row r="285" spans="1:48" x14ac:dyDescent="0.2">
      <c r="A285" s="165"/>
      <c r="B285" s="151" t="str">
        <f>IFERROR(VLOOKUP($A285,Salaire!$C:$E,2,0),"")</f>
        <v/>
      </c>
      <c r="C285" s="151" t="str">
        <f>IFERROR(VLOOKUP($A285,Salaire!$C:$E,3,0),"")</f>
        <v/>
      </c>
      <c r="D285" s="163"/>
      <c r="E285" s="163"/>
      <c r="F285" s="152" t="str">
        <f t="shared" si="61"/>
        <v/>
      </c>
      <c r="G285" s="152" t="str">
        <f t="shared" si="62"/>
        <v/>
      </c>
      <c r="H285" s="166"/>
      <c r="I285" s="165"/>
      <c r="J285" s="165"/>
      <c r="K285" s="152" t="str">
        <f t="shared" si="63"/>
        <v/>
      </c>
      <c r="L285" s="152" t="str">
        <f t="shared" si="60"/>
        <v/>
      </c>
      <c r="M285" s="152">
        <f t="shared" si="65"/>
        <v>0</v>
      </c>
      <c r="N285" s="152">
        <f t="shared" si="65"/>
        <v>0</v>
      </c>
      <c r="O285" s="152">
        <f t="shared" si="65"/>
        <v>0</v>
      </c>
      <c r="P285" s="152">
        <f t="shared" si="65"/>
        <v>0</v>
      </c>
      <c r="Q285" s="152">
        <f t="shared" si="65"/>
        <v>0</v>
      </c>
      <c r="R285" s="152">
        <f t="shared" si="65"/>
        <v>0</v>
      </c>
      <c r="S285" s="152">
        <f t="shared" si="65"/>
        <v>0</v>
      </c>
      <c r="T285" s="152">
        <f t="shared" si="65"/>
        <v>0</v>
      </c>
      <c r="U285" s="152">
        <f t="shared" si="65"/>
        <v>0</v>
      </c>
      <c r="V285" s="152">
        <f t="shared" si="65"/>
        <v>0</v>
      </c>
      <c r="W285" s="152">
        <f t="shared" si="65"/>
        <v>0</v>
      </c>
      <c r="X285" s="152">
        <f t="shared" si="65"/>
        <v>0</v>
      </c>
      <c r="Y285" s="152">
        <f t="shared" si="65"/>
        <v>0</v>
      </c>
      <c r="Z285" s="152">
        <f t="shared" si="65"/>
        <v>0</v>
      </c>
      <c r="AA285" s="152">
        <f t="shared" si="65"/>
        <v>0</v>
      </c>
      <c r="AB285" s="152">
        <f t="shared" si="65"/>
        <v>0</v>
      </c>
      <c r="AC285" s="152">
        <f t="shared" si="64"/>
        <v>0</v>
      </c>
      <c r="AD285" s="152">
        <f t="shared" si="64"/>
        <v>0</v>
      </c>
      <c r="AE285" s="152">
        <f t="shared" si="64"/>
        <v>0</v>
      </c>
      <c r="AF285" s="152">
        <f t="shared" si="64"/>
        <v>0</v>
      </c>
      <c r="AG285" s="152">
        <f t="shared" si="64"/>
        <v>0</v>
      </c>
      <c r="AH285" s="152">
        <f t="shared" si="64"/>
        <v>0</v>
      </c>
      <c r="AI285" s="152">
        <f t="shared" si="64"/>
        <v>0</v>
      </c>
      <c r="AJ285" s="152">
        <f t="shared" si="64"/>
        <v>0</v>
      </c>
      <c r="AK285" s="152">
        <f t="shared" si="64"/>
        <v>0</v>
      </c>
      <c r="AL285" s="152">
        <f t="shared" si="64"/>
        <v>0</v>
      </c>
      <c r="AM285" s="152">
        <f t="shared" si="64"/>
        <v>0</v>
      </c>
      <c r="AN285" s="152">
        <f t="shared" si="64"/>
        <v>0</v>
      </c>
      <c r="AO285" s="152">
        <f t="shared" si="64"/>
        <v>0</v>
      </c>
      <c r="AP285" s="152">
        <f t="shared" si="64"/>
        <v>0</v>
      </c>
      <c r="AQ285" s="152">
        <f t="shared" si="64"/>
        <v>0</v>
      </c>
      <c r="AR285" s="152">
        <f t="shared" si="56"/>
        <v>0</v>
      </c>
      <c r="AS285" s="152">
        <f t="shared" si="56"/>
        <v>0</v>
      </c>
      <c r="AT285" s="152">
        <f t="shared" si="56"/>
        <v>0</v>
      </c>
      <c r="AU285" s="152">
        <f t="shared" si="56"/>
        <v>0</v>
      </c>
      <c r="AV285" s="152">
        <f t="shared" si="56"/>
        <v>0</v>
      </c>
    </row>
    <row r="286" spans="1:48" x14ac:dyDescent="0.2">
      <c r="A286" s="165"/>
      <c r="B286" s="151" t="str">
        <f>IFERROR(VLOOKUP($A286,Salaire!$C:$E,2,0),"")</f>
        <v/>
      </c>
      <c r="C286" s="151" t="str">
        <f>IFERROR(VLOOKUP($A286,Salaire!$C:$E,3,0),"")</f>
        <v/>
      </c>
      <c r="D286" s="163"/>
      <c r="E286" s="163"/>
      <c r="F286" s="152" t="str">
        <f t="shared" si="61"/>
        <v/>
      </c>
      <c r="G286" s="152" t="str">
        <f t="shared" si="62"/>
        <v/>
      </c>
      <c r="H286" s="166"/>
      <c r="I286" s="165"/>
      <c r="J286" s="165"/>
      <c r="K286" s="152" t="str">
        <f t="shared" si="63"/>
        <v/>
      </c>
      <c r="L286" s="152" t="str">
        <f t="shared" si="60"/>
        <v/>
      </c>
      <c r="M286" s="152">
        <f t="shared" si="65"/>
        <v>0</v>
      </c>
      <c r="N286" s="152">
        <f t="shared" si="65"/>
        <v>0</v>
      </c>
      <c r="O286" s="152">
        <f t="shared" si="65"/>
        <v>0</v>
      </c>
      <c r="P286" s="152">
        <f t="shared" si="65"/>
        <v>0</v>
      </c>
      <c r="Q286" s="152">
        <f t="shared" si="65"/>
        <v>0</v>
      </c>
      <c r="R286" s="152">
        <f t="shared" si="65"/>
        <v>0</v>
      </c>
      <c r="S286" s="152">
        <f t="shared" si="65"/>
        <v>0</v>
      </c>
      <c r="T286" s="152">
        <f t="shared" si="65"/>
        <v>0</v>
      </c>
      <c r="U286" s="152">
        <f t="shared" si="65"/>
        <v>0</v>
      </c>
      <c r="V286" s="152">
        <f t="shared" si="65"/>
        <v>0</v>
      </c>
      <c r="W286" s="152">
        <f t="shared" si="65"/>
        <v>0</v>
      </c>
      <c r="X286" s="152">
        <f t="shared" si="65"/>
        <v>0</v>
      </c>
      <c r="Y286" s="152">
        <f t="shared" si="65"/>
        <v>0</v>
      </c>
      <c r="Z286" s="152">
        <f t="shared" si="65"/>
        <v>0</v>
      </c>
      <c r="AA286" s="152">
        <f t="shared" si="65"/>
        <v>0</v>
      </c>
      <c r="AB286" s="152">
        <f t="shared" ref="AB286:AQ301" si="66">+IF(AND(AB$4&gt;=EOMONTH($I286,0),AB$4&lt;=EOMONTH($J286,0)),$L286,0)</f>
        <v>0</v>
      </c>
      <c r="AC286" s="152">
        <f t="shared" si="66"/>
        <v>0</v>
      </c>
      <c r="AD286" s="152">
        <f t="shared" si="66"/>
        <v>0</v>
      </c>
      <c r="AE286" s="152">
        <f t="shared" si="66"/>
        <v>0</v>
      </c>
      <c r="AF286" s="152">
        <f t="shared" si="66"/>
        <v>0</v>
      </c>
      <c r="AG286" s="152">
        <f t="shared" si="66"/>
        <v>0</v>
      </c>
      <c r="AH286" s="152">
        <f t="shared" si="66"/>
        <v>0</v>
      </c>
      <c r="AI286" s="152">
        <f t="shared" si="66"/>
        <v>0</v>
      </c>
      <c r="AJ286" s="152">
        <f t="shared" si="66"/>
        <v>0</v>
      </c>
      <c r="AK286" s="152">
        <f t="shared" si="66"/>
        <v>0</v>
      </c>
      <c r="AL286" s="152">
        <f t="shared" si="66"/>
        <v>0</v>
      </c>
      <c r="AM286" s="152">
        <f t="shared" si="66"/>
        <v>0</v>
      </c>
      <c r="AN286" s="152">
        <f t="shared" si="66"/>
        <v>0</v>
      </c>
      <c r="AO286" s="152">
        <f t="shared" si="66"/>
        <v>0</v>
      </c>
      <c r="AP286" s="152">
        <f t="shared" si="66"/>
        <v>0</v>
      </c>
      <c r="AQ286" s="152">
        <f t="shared" si="66"/>
        <v>0</v>
      </c>
      <c r="AR286" s="152">
        <f t="shared" si="56"/>
        <v>0</v>
      </c>
      <c r="AS286" s="152">
        <f t="shared" si="56"/>
        <v>0</v>
      </c>
      <c r="AT286" s="152">
        <f t="shared" si="56"/>
        <v>0</v>
      </c>
      <c r="AU286" s="152">
        <f t="shared" si="56"/>
        <v>0</v>
      </c>
      <c r="AV286" s="152">
        <f t="shared" si="56"/>
        <v>0</v>
      </c>
    </row>
    <row r="287" spans="1:48" x14ac:dyDescent="0.2">
      <c r="A287" s="165"/>
      <c r="B287" s="151" t="str">
        <f>IFERROR(VLOOKUP($A287,Salaire!$C:$E,2,0),"")</f>
        <v/>
      </c>
      <c r="C287" s="151" t="str">
        <f>IFERROR(VLOOKUP($A287,Salaire!$C:$E,3,0),"")</f>
        <v/>
      </c>
      <c r="D287" s="163"/>
      <c r="E287" s="163"/>
      <c r="F287" s="152" t="str">
        <f t="shared" si="61"/>
        <v/>
      </c>
      <c r="G287" s="152" t="str">
        <f t="shared" si="62"/>
        <v/>
      </c>
      <c r="H287" s="166"/>
      <c r="I287" s="165"/>
      <c r="J287" s="165"/>
      <c r="K287" s="152" t="str">
        <f t="shared" si="63"/>
        <v/>
      </c>
      <c r="L287" s="152" t="str">
        <f t="shared" si="60"/>
        <v/>
      </c>
      <c r="M287" s="152">
        <f t="shared" ref="M287:AB302" si="67">+IF(AND(M$4&gt;=EOMONTH($I287,0),M$4&lt;=EOMONTH($J287,0)),$L287,0)</f>
        <v>0</v>
      </c>
      <c r="N287" s="152">
        <f t="shared" si="67"/>
        <v>0</v>
      </c>
      <c r="O287" s="152">
        <f t="shared" si="67"/>
        <v>0</v>
      </c>
      <c r="P287" s="152">
        <f t="shared" si="67"/>
        <v>0</v>
      </c>
      <c r="Q287" s="152">
        <f t="shared" si="67"/>
        <v>0</v>
      </c>
      <c r="R287" s="152">
        <f t="shared" si="67"/>
        <v>0</v>
      </c>
      <c r="S287" s="152">
        <f t="shared" si="67"/>
        <v>0</v>
      </c>
      <c r="T287" s="152">
        <f t="shared" si="67"/>
        <v>0</v>
      </c>
      <c r="U287" s="152">
        <f t="shared" si="67"/>
        <v>0</v>
      </c>
      <c r="V287" s="152">
        <f t="shared" si="67"/>
        <v>0</v>
      </c>
      <c r="W287" s="152">
        <f t="shared" si="67"/>
        <v>0</v>
      </c>
      <c r="X287" s="152">
        <f t="shared" si="67"/>
        <v>0</v>
      </c>
      <c r="Y287" s="152">
        <f t="shared" si="67"/>
        <v>0</v>
      </c>
      <c r="Z287" s="152">
        <f t="shared" si="67"/>
        <v>0</v>
      </c>
      <c r="AA287" s="152">
        <f t="shared" si="67"/>
        <v>0</v>
      </c>
      <c r="AB287" s="152">
        <f t="shared" si="67"/>
        <v>0</v>
      </c>
      <c r="AC287" s="152">
        <f t="shared" si="66"/>
        <v>0</v>
      </c>
      <c r="AD287" s="152">
        <f t="shared" si="66"/>
        <v>0</v>
      </c>
      <c r="AE287" s="152">
        <f t="shared" si="66"/>
        <v>0</v>
      </c>
      <c r="AF287" s="152">
        <f t="shared" si="66"/>
        <v>0</v>
      </c>
      <c r="AG287" s="152">
        <f t="shared" si="66"/>
        <v>0</v>
      </c>
      <c r="AH287" s="152">
        <f t="shared" si="66"/>
        <v>0</v>
      </c>
      <c r="AI287" s="152">
        <f t="shared" si="66"/>
        <v>0</v>
      </c>
      <c r="AJ287" s="152">
        <f t="shared" si="66"/>
        <v>0</v>
      </c>
      <c r="AK287" s="152">
        <f t="shared" si="66"/>
        <v>0</v>
      </c>
      <c r="AL287" s="152">
        <f t="shared" si="66"/>
        <v>0</v>
      </c>
      <c r="AM287" s="152">
        <f t="shared" si="66"/>
        <v>0</v>
      </c>
      <c r="AN287" s="152">
        <f t="shared" si="66"/>
        <v>0</v>
      </c>
      <c r="AO287" s="152">
        <f t="shared" si="66"/>
        <v>0</v>
      </c>
      <c r="AP287" s="152">
        <f t="shared" si="66"/>
        <v>0</v>
      </c>
      <c r="AQ287" s="152">
        <f t="shared" si="66"/>
        <v>0</v>
      </c>
      <c r="AR287" s="152">
        <f t="shared" si="56"/>
        <v>0</v>
      </c>
      <c r="AS287" s="152">
        <f t="shared" si="56"/>
        <v>0</v>
      </c>
      <c r="AT287" s="152">
        <f t="shared" si="56"/>
        <v>0</v>
      </c>
      <c r="AU287" s="152">
        <f t="shared" si="56"/>
        <v>0</v>
      </c>
      <c r="AV287" s="152">
        <f t="shared" si="56"/>
        <v>0</v>
      </c>
    </row>
    <row r="288" spans="1:48" x14ac:dyDescent="0.2">
      <c r="A288" s="165"/>
      <c r="B288" s="151" t="str">
        <f>IFERROR(VLOOKUP($A288,Salaire!$C:$E,2,0),"")</f>
        <v/>
      </c>
      <c r="C288" s="151" t="str">
        <f>IFERROR(VLOOKUP($A288,Salaire!$C:$E,3,0),"")</f>
        <v/>
      </c>
      <c r="D288" s="163"/>
      <c r="E288" s="163"/>
      <c r="F288" s="152" t="str">
        <f t="shared" si="61"/>
        <v/>
      </c>
      <c r="G288" s="152" t="str">
        <f t="shared" si="62"/>
        <v/>
      </c>
      <c r="H288" s="166"/>
      <c r="I288" s="165"/>
      <c r="J288" s="165"/>
      <c r="K288" s="152" t="str">
        <f t="shared" si="63"/>
        <v/>
      </c>
      <c r="L288" s="152" t="str">
        <f t="shared" si="60"/>
        <v/>
      </c>
      <c r="M288" s="152">
        <f t="shared" si="67"/>
        <v>0</v>
      </c>
      <c r="N288" s="152">
        <f t="shared" si="67"/>
        <v>0</v>
      </c>
      <c r="O288" s="152">
        <f t="shared" si="67"/>
        <v>0</v>
      </c>
      <c r="P288" s="152">
        <f t="shared" si="67"/>
        <v>0</v>
      </c>
      <c r="Q288" s="152">
        <f t="shared" si="67"/>
        <v>0</v>
      </c>
      <c r="R288" s="152">
        <f t="shared" si="67"/>
        <v>0</v>
      </c>
      <c r="S288" s="152">
        <f t="shared" si="67"/>
        <v>0</v>
      </c>
      <c r="T288" s="152">
        <f t="shared" si="67"/>
        <v>0</v>
      </c>
      <c r="U288" s="152">
        <f t="shared" si="67"/>
        <v>0</v>
      </c>
      <c r="V288" s="152">
        <f t="shared" si="67"/>
        <v>0</v>
      </c>
      <c r="W288" s="152">
        <f t="shared" si="67"/>
        <v>0</v>
      </c>
      <c r="X288" s="152">
        <f t="shared" si="67"/>
        <v>0</v>
      </c>
      <c r="Y288" s="152">
        <f t="shared" si="67"/>
        <v>0</v>
      </c>
      <c r="Z288" s="152">
        <f t="shared" si="67"/>
        <v>0</v>
      </c>
      <c r="AA288" s="152">
        <f t="shared" si="67"/>
        <v>0</v>
      </c>
      <c r="AB288" s="152">
        <f t="shared" si="67"/>
        <v>0</v>
      </c>
      <c r="AC288" s="152">
        <f t="shared" si="66"/>
        <v>0</v>
      </c>
      <c r="AD288" s="152">
        <f t="shared" si="66"/>
        <v>0</v>
      </c>
      <c r="AE288" s="152">
        <f t="shared" si="66"/>
        <v>0</v>
      </c>
      <c r="AF288" s="152">
        <f t="shared" si="66"/>
        <v>0</v>
      </c>
      <c r="AG288" s="152">
        <f t="shared" si="66"/>
        <v>0</v>
      </c>
      <c r="AH288" s="152">
        <f t="shared" si="66"/>
        <v>0</v>
      </c>
      <c r="AI288" s="152">
        <f t="shared" si="66"/>
        <v>0</v>
      </c>
      <c r="AJ288" s="152">
        <f t="shared" si="66"/>
        <v>0</v>
      </c>
      <c r="AK288" s="152">
        <f t="shared" si="66"/>
        <v>0</v>
      </c>
      <c r="AL288" s="152">
        <f t="shared" si="66"/>
        <v>0</v>
      </c>
      <c r="AM288" s="152">
        <f t="shared" si="66"/>
        <v>0</v>
      </c>
      <c r="AN288" s="152">
        <f t="shared" si="66"/>
        <v>0</v>
      </c>
      <c r="AO288" s="152">
        <f t="shared" si="66"/>
        <v>0</v>
      </c>
      <c r="AP288" s="152">
        <f t="shared" si="66"/>
        <v>0</v>
      </c>
      <c r="AQ288" s="152">
        <f t="shared" si="66"/>
        <v>0</v>
      </c>
      <c r="AR288" s="152">
        <f t="shared" si="56"/>
        <v>0</v>
      </c>
      <c r="AS288" s="152">
        <f t="shared" si="56"/>
        <v>0</v>
      </c>
      <c r="AT288" s="152">
        <f t="shared" si="56"/>
        <v>0</v>
      </c>
      <c r="AU288" s="152">
        <f t="shared" si="56"/>
        <v>0</v>
      </c>
      <c r="AV288" s="152">
        <f t="shared" si="56"/>
        <v>0</v>
      </c>
    </row>
    <row r="289" spans="1:48" x14ac:dyDescent="0.2">
      <c r="A289" s="165"/>
      <c r="B289" s="151" t="str">
        <f>IFERROR(VLOOKUP($A289,Salaire!$C:$E,2,0),"")</f>
        <v/>
      </c>
      <c r="C289" s="151" t="str">
        <f>IFERROR(VLOOKUP($A289,Salaire!$C:$E,3,0),"")</f>
        <v/>
      </c>
      <c r="D289" s="163"/>
      <c r="E289" s="163"/>
      <c r="F289" s="152" t="str">
        <f t="shared" si="61"/>
        <v/>
      </c>
      <c r="G289" s="152" t="str">
        <f t="shared" si="62"/>
        <v/>
      </c>
      <c r="H289" s="166"/>
      <c r="I289" s="165"/>
      <c r="J289" s="165"/>
      <c r="K289" s="152" t="str">
        <f t="shared" si="63"/>
        <v/>
      </c>
      <c r="L289" s="152" t="str">
        <f t="shared" si="60"/>
        <v/>
      </c>
      <c r="M289" s="152">
        <f t="shared" si="67"/>
        <v>0</v>
      </c>
      <c r="N289" s="152">
        <f t="shared" si="67"/>
        <v>0</v>
      </c>
      <c r="O289" s="152">
        <f t="shared" si="67"/>
        <v>0</v>
      </c>
      <c r="P289" s="152">
        <f t="shared" si="67"/>
        <v>0</v>
      </c>
      <c r="Q289" s="152">
        <f t="shared" si="67"/>
        <v>0</v>
      </c>
      <c r="R289" s="152">
        <f t="shared" si="67"/>
        <v>0</v>
      </c>
      <c r="S289" s="152">
        <f t="shared" si="67"/>
        <v>0</v>
      </c>
      <c r="T289" s="152">
        <f t="shared" si="67"/>
        <v>0</v>
      </c>
      <c r="U289" s="152">
        <f t="shared" si="67"/>
        <v>0</v>
      </c>
      <c r="V289" s="152">
        <f t="shared" si="67"/>
        <v>0</v>
      </c>
      <c r="W289" s="152">
        <f t="shared" si="67"/>
        <v>0</v>
      </c>
      <c r="X289" s="152">
        <f t="shared" si="67"/>
        <v>0</v>
      </c>
      <c r="Y289" s="152">
        <f t="shared" si="67"/>
        <v>0</v>
      </c>
      <c r="Z289" s="152">
        <f t="shared" si="67"/>
        <v>0</v>
      </c>
      <c r="AA289" s="152">
        <f t="shared" si="67"/>
        <v>0</v>
      </c>
      <c r="AB289" s="152">
        <f t="shared" si="67"/>
        <v>0</v>
      </c>
      <c r="AC289" s="152">
        <f t="shared" si="66"/>
        <v>0</v>
      </c>
      <c r="AD289" s="152">
        <f t="shared" si="66"/>
        <v>0</v>
      </c>
      <c r="AE289" s="152">
        <f t="shared" si="66"/>
        <v>0</v>
      </c>
      <c r="AF289" s="152">
        <f t="shared" si="66"/>
        <v>0</v>
      </c>
      <c r="AG289" s="152">
        <f t="shared" si="66"/>
        <v>0</v>
      </c>
      <c r="AH289" s="152">
        <f t="shared" si="66"/>
        <v>0</v>
      </c>
      <c r="AI289" s="152">
        <f t="shared" si="66"/>
        <v>0</v>
      </c>
      <c r="AJ289" s="152">
        <f t="shared" si="66"/>
        <v>0</v>
      </c>
      <c r="AK289" s="152">
        <f t="shared" si="66"/>
        <v>0</v>
      </c>
      <c r="AL289" s="152">
        <f t="shared" si="66"/>
        <v>0</v>
      </c>
      <c r="AM289" s="152">
        <f t="shared" si="66"/>
        <v>0</v>
      </c>
      <c r="AN289" s="152">
        <f t="shared" si="66"/>
        <v>0</v>
      </c>
      <c r="AO289" s="152">
        <f t="shared" si="66"/>
        <v>0</v>
      </c>
      <c r="AP289" s="152">
        <f t="shared" si="66"/>
        <v>0</v>
      </c>
      <c r="AQ289" s="152">
        <f t="shared" si="66"/>
        <v>0</v>
      </c>
      <c r="AR289" s="152">
        <f t="shared" ref="AR289:AV339" si="68">+IF(AND(AR$4&gt;=EOMONTH($I289,0),AR$4&lt;=EOMONTH($J289,0)),$L289,0)</f>
        <v>0</v>
      </c>
      <c r="AS289" s="152">
        <f t="shared" si="68"/>
        <v>0</v>
      </c>
      <c r="AT289" s="152">
        <f t="shared" si="68"/>
        <v>0</v>
      </c>
      <c r="AU289" s="152">
        <f t="shared" si="68"/>
        <v>0</v>
      </c>
      <c r="AV289" s="152">
        <f t="shared" si="68"/>
        <v>0</v>
      </c>
    </row>
    <row r="290" spans="1:48" x14ac:dyDescent="0.2">
      <c r="A290" s="165"/>
      <c r="B290" s="151" t="str">
        <f>IFERROR(VLOOKUP($A290,Salaire!$C:$E,2,0),"")</f>
        <v/>
      </c>
      <c r="C290" s="151" t="str">
        <f>IFERROR(VLOOKUP($A290,Salaire!$C:$E,3,0),"")</f>
        <v/>
      </c>
      <c r="D290" s="163"/>
      <c r="E290" s="163"/>
      <c r="F290" s="152" t="str">
        <f t="shared" si="61"/>
        <v/>
      </c>
      <c r="G290" s="152" t="str">
        <f t="shared" si="62"/>
        <v/>
      </c>
      <c r="H290" s="166"/>
      <c r="I290" s="165"/>
      <c r="J290" s="165"/>
      <c r="K290" s="152" t="str">
        <f t="shared" si="63"/>
        <v/>
      </c>
      <c r="L290" s="152" t="str">
        <f t="shared" si="60"/>
        <v/>
      </c>
      <c r="M290" s="152">
        <f t="shared" si="67"/>
        <v>0</v>
      </c>
      <c r="N290" s="152">
        <f t="shared" si="67"/>
        <v>0</v>
      </c>
      <c r="O290" s="152">
        <f t="shared" si="67"/>
        <v>0</v>
      </c>
      <c r="P290" s="152">
        <f t="shared" si="67"/>
        <v>0</v>
      </c>
      <c r="Q290" s="152">
        <f t="shared" si="67"/>
        <v>0</v>
      </c>
      <c r="R290" s="152">
        <f t="shared" si="67"/>
        <v>0</v>
      </c>
      <c r="S290" s="152">
        <f t="shared" si="67"/>
        <v>0</v>
      </c>
      <c r="T290" s="152">
        <f t="shared" si="67"/>
        <v>0</v>
      </c>
      <c r="U290" s="152">
        <f t="shared" si="67"/>
        <v>0</v>
      </c>
      <c r="V290" s="152">
        <f t="shared" si="67"/>
        <v>0</v>
      </c>
      <c r="W290" s="152">
        <f t="shared" si="67"/>
        <v>0</v>
      </c>
      <c r="X290" s="152">
        <f t="shared" si="67"/>
        <v>0</v>
      </c>
      <c r="Y290" s="152">
        <f t="shared" si="67"/>
        <v>0</v>
      </c>
      <c r="Z290" s="152">
        <f t="shared" si="67"/>
        <v>0</v>
      </c>
      <c r="AA290" s="152">
        <f t="shared" si="67"/>
        <v>0</v>
      </c>
      <c r="AB290" s="152">
        <f t="shared" si="67"/>
        <v>0</v>
      </c>
      <c r="AC290" s="152">
        <f t="shared" si="66"/>
        <v>0</v>
      </c>
      <c r="AD290" s="152">
        <f t="shared" si="66"/>
        <v>0</v>
      </c>
      <c r="AE290" s="152">
        <f t="shared" si="66"/>
        <v>0</v>
      </c>
      <c r="AF290" s="152">
        <f t="shared" si="66"/>
        <v>0</v>
      </c>
      <c r="AG290" s="152">
        <f t="shared" si="66"/>
        <v>0</v>
      </c>
      <c r="AH290" s="152">
        <f t="shared" si="66"/>
        <v>0</v>
      </c>
      <c r="AI290" s="152">
        <f t="shared" si="66"/>
        <v>0</v>
      </c>
      <c r="AJ290" s="152">
        <f t="shared" si="66"/>
        <v>0</v>
      </c>
      <c r="AK290" s="152">
        <f t="shared" si="66"/>
        <v>0</v>
      </c>
      <c r="AL290" s="152">
        <f t="shared" si="66"/>
        <v>0</v>
      </c>
      <c r="AM290" s="152">
        <f t="shared" si="66"/>
        <v>0</v>
      </c>
      <c r="AN290" s="152">
        <f t="shared" si="66"/>
        <v>0</v>
      </c>
      <c r="AO290" s="152">
        <f t="shared" si="66"/>
        <v>0</v>
      </c>
      <c r="AP290" s="152">
        <f t="shared" si="66"/>
        <v>0</v>
      </c>
      <c r="AQ290" s="152">
        <f t="shared" si="66"/>
        <v>0</v>
      </c>
      <c r="AR290" s="152">
        <f t="shared" si="68"/>
        <v>0</v>
      </c>
      <c r="AS290" s="152">
        <f t="shared" si="68"/>
        <v>0</v>
      </c>
      <c r="AT290" s="152">
        <f t="shared" si="68"/>
        <v>0</v>
      </c>
      <c r="AU290" s="152">
        <f t="shared" si="68"/>
        <v>0</v>
      </c>
      <c r="AV290" s="152">
        <f t="shared" si="68"/>
        <v>0</v>
      </c>
    </row>
    <row r="291" spans="1:48" x14ac:dyDescent="0.2">
      <c r="A291" s="165"/>
      <c r="B291" s="151" t="str">
        <f>IFERROR(VLOOKUP($A291,Salaire!$C:$E,2,0),"")</f>
        <v/>
      </c>
      <c r="C291" s="151" t="str">
        <f>IFERROR(VLOOKUP($A291,Salaire!$C:$E,3,0),"")</f>
        <v/>
      </c>
      <c r="D291" s="163"/>
      <c r="E291" s="163"/>
      <c r="F291" s="152" t="str">
        <f t="shared" si="61"/>
        <v/>
      </c>
      <c r="G291" s="152" t="str">
        <f t="shared" si="62"/>
        <v/>
      </c>
      <c r="H291" s="166"/>
      <c r="I291" s="165"/>
      <c r="J291" s="165"/>
      <c r="K291" s="152" t="str">
        <f t="shared" si="63"/>
        <v/>
      </c>
      <c r="L291" s="152" t="str">
        <f t="shared" si="60"/>
        <v/>
      </c>
      <c r="M291" s="152">
        <f t="shared" si="67"/>
        <v>0</v>
      </c>
      <c r="N291" s="152">
        <f t="shared" si="67"/>
        <v>0</v>
      </c>
      <c r="O291" s="152">
        <f t="shared" si="67"/>
        <v>0</v>
      </c>
      <c r="P291" s="152">
        <f t="shared" si="67"/>
        <v>0</v>
      </c>
      <c r="Q291" s="152">
        <f t="shared" si="67"/>
        <v>0</v>
      </c>
      <c r="R291" s="152">
        <f t="shared" si="67"/>
        <v>0</v>
      </c>
      <c r="S291" s="152">
        <f t="shared" si="67"/>
        <v>0</v>
      </c>
      <c r="T291" s="152">
        <f t="shared" si="67"/>
        <v>0</v>
      </c>
      <c r="U291" s="152">
        <f t="shared" si="67"/>
        <v>0</v>
      </c>
      <c r="V291" s="152">
        <f t="shared" si="67"/>
        <v>0</v>
      </c>
      <c r="W291" s="152">
        <f t="shared" si="67"/>
        <v>0</v>
      </c>
      <c r="X291" s="152">
        <f t="shared" si="67"/>
        <v>0</v>
      </c>
      <c r="Y291" s="152">
        <f t="shared" si="67"/>
        <v>0</v>
      </c>
      <c r="Z291" s="152">
        <f t="shared" si="67"/>
        <v>0</v>
      </c>
      <c r="AA291" s="152">
        <f t="shared" si="67"/>
        <v>0</v>
      </c>
      <c r="AB291" s="152">
        <f t="shared" si="67"/>
        <v>0</v>
      </c>
      <c r="AC291" s="152">
        <f t="shared" si="66"/>
        <v>0</v>
      </c>
      <c r="AD291" s="152">
        <f t="shared" si="66"/>
        <v>0</v>
      </c>
      <c r="AE291" s="152">
        <f t="shared" si="66"/>
        <v>0</v>
      </c>
      <c r="AF291" s="152">
        <f t="shared" si="66"/>
        <v>0</v>
      </c>
      <c r="AG291" s="152">
        <f t="shared" si="66"/>
        <v>0</v>
      </c>
      <c r="AH291" s="152">
        <f t="shared" si="66"/>
        <v>0</v>
      </c>
      <c r="AI291" s="152">
        <f t="shared" si="66"/>
        <v>0</v>
      </c>
      <c r="AJ291" s="152">
        <f t="shared" si="66"/>
        <v>0</v>
      </c>
      <c r="AK291" s="152">
        <f t="shared" si="66"/>
        <v>0</v>
      </c>
      <c r="AL291" s="152">
        <f t="shared" si="66"/>
        <v>0</v>
      </c>
      <c r="AM291" s="152">
        <f t="shared" si="66"/>
        <v>0</v>
      </c>
      <c r="AN291" s="152">
        <f t="shared" si="66"/>
        <v>0</v>
      </c>
      <c r="AO291" s="152">
        <f t="shared" si="66"/>
        <v>0</v>
      </c>
      <c r="AP291" s="152">
        <f t="shared" si="66"/>
        <v>0</v>
      </c>
      <c r="AQ291" s="152">
        <f t="shared" si="66"/>
        <v>0</v>
      </c>
      <c r="AR291" s="152">
        <f t="shared" si="68"/>
        <v>0</v>
      </c>
      <c r="AS291" s="152">
        <f t="shared" si="68"/>
        <v>0</v>
      </c>
      <c r="AT291" s="152">
        <f t="shared" si="68"/>
        <v>0</v>
      </c>
      <c r="AU291" s="152">
        <f t="shared" si="68"/>
        <v>0</v>
      </c>
      <c r="AV291" s="152">
        <f t="shared" si="68"/>
        <v>0</v>
      </c>
    </row>
    <row r="292" spans="1:48" x14ac:dyDescent="0.2">
      <c r="A292" s="165"/>
      <c r="B292" s="151" t="str">
        <f>IFERROR(VLOOKUP($A292,Salaire!$C:$E,2,0),"")</f>
        <v/>
      </c>
      <c r="C292" s="151" t="str">
        <f>IFERROR(VLOOKUP($A292,Salaire!$C:$E,3,0),"")</f>
        <v/>
      </c>
      <c r="D292" s="163"/>
      <c r="E292" s="163"/>
      <c r="F292" s="152" t="str">
        <f t="shared" si="61"/>
        <v/>
      </c>
      <c r="G292" s="152" t="str">
        <f t="shared" si="62"/>
        <v/>
      </c>
      <c r="H292" s="166"/>
      <c r="I292" s="165"/>
      <c r="J292" s="165"/>
      <c r="K292" s="152" t="str">
        <f t="shared" si="63"/>
        <v/>
      </c>
      <c r="L292" s="152" t="str">
        <f t="shared" si="60"/>
        <v/>
      </c>
      <c r="M292" s="152">
        <f t="shared" si="67"/>
        <v>0</v>
      </c>
      <c r="N292" s="152">
        <f t="shared" si="67"/>
        <v>0</v>
      </c>
      <c r="O292" s="152">
        <f t="shared" si="67"/>
        <v>0</v>
      </c>
      <c r="P292" s="152">
        <f t="shared" si="67"/>
        <v>0</v>
      </c>
      <c r="Q292" s="152">
        <f t="shared" si="67"/>
        <v>0</v>
      </c>
      <c r="R292" s="152">
        <f t="shared" si="67"/>
        <v>0</v>
      </c>
      <c r="S292" s="152">
        <f t="shared" si="67"/>
        <v>0</v>
      </c>
      <c r="T292" s="152">
        <f t="shared" si="67"/>
        <v>0</v>
      </c>
      <c r="U292" s="152">
        <f t="shared" si="67"/>
        <v>0</v>
      </c>
      <c r="V292" s="152">
        <f t="shared" si="67"/>
        <v>0</v>
      </c>
      <c r="W292" s="152">
        <f t="shared" si="67"/>
        <v>0</v>
      </c>
      <c r="X292" s="152">
        <f t="shared" si="67"/>
        <v>0</v>
      </c>
      <c r="Y292" s="152">
        <f t="shared" si="67"/>
        <v>0</v>
      </c>
      <c r="Z292" s="152">
        <f t="shared" si="67"/>
        <v>0</v>
      </c>
      <c r="AA292" s="152">
        <f t="shared" si="67"/>
        <v>0</v>
      </c>
      <c r="AB292" s="152">
        <f t="shared" si="67"/>
        <v>0</v>
      </c>
      <c r="AC292" s="152">
        <f t="shared" si="66"/>
        <v>0</v>
      </c>
      <c r="AD292" s="152">
        <f t="shared" si="66"/>
        <v>0</v>
      </c>
      <c r="AE292" s="152">
        <f t="shared" si="66"/>
        <v>0</v>
      </c>
      <c r="AF292" s="152">
        <f t="shared" si="66"/>
        <v>0</v>
      </c>
      <c r="AG292" s="152">
        <f t="shared" si="66"/>
        <v>0</v>
      </c>
      <c r="AH292" s="152">
        <f t="shared" si="66"/>
        <v>0</v>
      </c>
      <c r="AI292" s="152">
        <f t="shared" si="66"/>
        <v>0</v>
      </c>
      <c r="AJ292" s="152">
        <f t="shared" si="66"/>
        <v>0</v>
      </c>
      <c r="AK292" s="152">
        <f t="shared" si="66"/>
        <v>0</v>
      </c>
      <c r="AL292" s="152">
        <f t="shared" si="66"/>
        <v>0</v>
      </c>
      <c r="AM292" s="152">
        <f t="shared" si="66"/>
        <v>0</v>
      </c>
      <c r="AN292" s="152">
        <f t="shared" si="66"/>
        <v>0</v>
      </c>
      <c r="AO292" s="152">
        <f t="shared" si="66"/>
        <v>0</v>
      </c>
      <c r="AP292" s="152">
        <f t="shared" si="66"/>
        <v>0</v>
      </c>
      <c r="AQ292" s="152">
        <f t="shared" si="66"/>
        <v>0</v>
      </c>
      <c r="AR292" s="152">
        <f t="shared" si="68"/>
        <v>0</v>
      </c>
      <c r="AS292" s="152">
        <f t="shared" si="68"/>
        <v>0</v>
      </c>
      <c r="AT292" s="152">
        <f t="shared" si="68"/>
        <v>0</v>
      </c>
      <c r="AU292" s="152">
        <f t="shared" si="68"/>
        <v>0</v>
      </c>
      <c r="AV292" s="152">
        <f t="shared" si="68"/>
        <v>0</v>
      </c>
    </row>
    <row r="293" spans="1:48" x14ac:dyDescent="0.2">
      <c r="A293" s="165"/>
      <c r="B293" s="151" t="str">
        <f>IFERROR(VLOOKUP($A293,Salaire!$C:$E,2,0),"")</f>
        <v/>
      </c>
      <c r="C293" s="151" t="str">
        <f>IFERROR(VLOOKUP($A293,Salaire!$C:$E,3,0),"")</f>
        <v/>
      </c>
      <c r="D293" s="163"/>
      <c r="E293" s="163"/>
      <c r="F293" s="152" t="str">
        <f t="shared" si="61"/>
        <v/>
      </c>
      <c r="G293" s="152" t="str">
        <f t="shared" si="62"/>
        <v/>
      </c>
      <c r="H293" s="166"/>
      <c r="I293" s="165"/>
      <c r="J293" s="165"/>
      <c r="K293" s="152" t="str">
        <f t="shared" si="63"/>
        <v/>
      </c>
      <c r="L293" s="152" t="str">
        <f t="shared" si="60"/>
        <v/>
      </c>
      <c r="M293" s="152">
        <f t="shared" si="67"/>
        <v>0</v>
      </c>
      <c r="N293" s="152">
        <f t="shared" si="67"/>
        <v>0</v>
      </c>
      <c r="O293" s="152">
        <f t="shared" si="67"/>
        <v>0</v>
      </c>
      <c r="P293" s="152">
        <f t="shared" si="67"/>
        <v>0</v>
      </c>
      <c r="Q293" s="152">
        <f t="shared" si="67"/>
        <v>0</v>
      </c>
      <c r="R293" s="152">
        <f t="shared" si="67"/>
        <v>0</v>
      </c>
      <c r="S293" s="152">
        <f t="shared" si="67"/>
        <v>0</v>
      </c>
      <c r="T293" s="152">
        <f t="shared" si="67"/>
        <v>0</v>
      </c>
      <c r="U293" s="152">
        <f t="shared" si="67"/>
        <v>0</v>
      </c>
      <c r="V293" s="152">
        <f t="shared" si="67"/>
        <v>0</v>
      </c>
      <c r="W293" s="152">
        <f t="shared" si="67"/>
        <v>0</v>
      </c>
      <c r="X293" s="152">
        <f t="shared" si="67"/>
        <v>0</v>
      </c>
      <c r="Y293" s="152">
        <f t="shared" si="67"/>
        <v>0</v>
      </c>
      <c r="Z293" s="152">
        <f t="shared" si="67"/>
        <v>0</v>
      </c>
      <c r="AA293" s="152">
        <f t="shared" si="67"/>
        <v>0</v>
      </c>
      <c r="AB293" s="152">
        <f t="shared" si="67"/>
        <v>0</v>
      </c>
      <c r="AC293" s="152">
        <f t="shared" si="66"/>
        <v>0</v>
      </c>
      <c r="AD293" s="152">
        <f t="shared" si="66"/>
        <v>0</v>
      </c>
      <c r="AE293" s="152">
        <f t="shared" si="66"/>
        <v>0</v>
      </c>
      <c r="AF293" s="152">
        <f t="shared" si="66"/>
        <v>0</v>
      </c>
      <c r="AG293" s="152">
        <f t="shared" si="66"/>
        <v>0</v>
      </c>
      <c r="AH293" s="152">
        <f t="shared" si="66"/>
        <v>0</v>
      </c>
      <c r="AI293" s="152">
        <f t="shared" si="66"/>
        <v>0</v>
      </c>
      <c r="AJ293" s="152">
        <f t="shared" si="66"/>
        <v>0</v>
      </c>
      <c r="AK293" s="152">
        <f t="shared" si="66"/>
        <v>0</v>
      </c>
      <c r="AL293" s="152">
        <f t="shared" si="66"/>
        <v>0</v>
      </c>
      <c r="AM293" s="152">
        <f t="shared" si="66"/>
        <v>0</v>
      </c>
      <c r="AN293" s="152">
        <f t="shared" si="66"/>
        <v>0</v>
      </c>
      <c r="AO293" s="152">
        <f t="shared" si="66"/>
        <v>0</v>
      </c>
      <c r="AP293" s="152">
        <f t="shared" si="66"/>
        <v>0</v>
      </c>
      <c r="AQ293" s="152">
        <f t="shared" si="66"/>
        <v>0</v>
      </c>
      <c r="AR293" s="152">
        <f t="shared" si="68"/>
        <v>0</v>
      </c>
      <c r="AS293" s="152">
        <f t="shared" si="68"/>
        <v>0</v>
      </c>
      <c r="AT293" s="152">
        <f t="shared" si="68"/>
        <v>0</v>
      </c>
      <c r="AU293" s="152">
        <f t="shared" si="68"/>
        <v>0</v>
      </c>
      <c r="AV293" s="152">
        <f t="shared" si="68"/>
        <v>0</v>
      </c>
    </row>
    <row r="294" spans="1:48" x14ac:dyDescent="0.2">
      <c r="A294" s="165"/>
      <c r="B294" s="151" t="str">
        <f>IFERROR(VLOOKUP($A294,Salaire!$C:$E,2,0),"")</f>
        <v/>
      </c>
      <c r="C294" s="151" t="str">
        <f>IFERROR(VLOOKUP($A294,Salaire!$C:$E,3,0),"")</f>
        <v/>
      </c>
      <c r="D294" s="163"/>
      <c r="E294" s="163"/>
      <c r="F294" s="152" t="str">
        <f t="shared" si="61"/>
        <v/>
      </c>
      <c r="G294" s="152" t="str">
        <f t="shared" si="62"/>
        <v/>
      </c>
      <c r="H294" s="166"/>
      <c r="I294" s="165"/>
      <c r="J294" s="165"/>
      <c r="K294" s="152" t="str">
        <f t="shared" si="63"/>
        <v/>
      </c>
      <c r="L294" s="152" t="str">
        <f t="shared" si="60"/>
        <v/>
      </c>
      <c r="M294" s="152">
        <f t="shared" si="67"/>
        <v>0</v>
      </c>
      <c r="N294" s="152">
        <f t="shared" si="67"/>
        <v>0</v>
      </c>
      <c r="O294" s="152">
        <f t="shared" si="67"/>
        <v>0</v>
      </c>
      <c r="P294" s="152">
        <f t="shared" si="67"/>
        <v>0</v>
      </c>
      <c r="Q294" s="152">
        <f t="shared" si="67"/>
        <v>0</v>
      </c>
      <c r="R294" s="152">
        <f t="shared" si="67"/>
        <v>0</v>
      </c>
      <c r="S294" s="152">
        <f t="shared" si="67"/>
        <v>0</v>
      </c>
      <c r="T294" s="152">
        <f t="shared" si="67"/>
        <v>0</v>
      </c>
      <c r="U294" s="152">
        <f t="shared" si="67"/>
        <v>0</v>
      </c>
      <c r="V294" s="152">
        <f t="shared" si="67"/>
        <v>0</v>
      </c>
      <c r="W294" s="152">
        <f t="shared" si="67"/>
        <v>0</v>
      </c>
      <c r="X294" s="152">
        <f t="shared" si="67"/>
        <v>0</v>
      </c>
      <c r="Y294" s="152">
        <f t="shared" si="67"/>
        <v>0</v>
      </c>
      <c r="Z294" s="152">
        <f t="shared" si="67"/>
        <v>0</v>
      </c>
      <c r="AA294" s="152">
        <f t="shared" si="67"/>
        <v>0</v>
      </c>
      <c r="AB294" s="152">
        <f t="shared" si="67"/>
        <v>0</v>
      </c>
      <c r="AC294" s="152">
        <f t="shared" si="66"/>
        <v>0</v>
      </c>
      <c r="AD294" s="152">
        <f t="shared" si="66"/>
        <v>0</v>
      </c>
      <c r="AE294" s="152">
        <f t="shared" si="66"/>
        <v>0</v>
      </c>
      <c r="AF294" s="152">
        <f t="shared" si="66"/>
        <v>0</v>
      </c>
      <c r="AG294" s="152">
        <f t="shared" si="66"/>
        <v>0</v>
      </c>
      <c r="AH294" s="152">
        <f t="shared" si="66"/>
        <v>0</v>
      </c>
      <c r="AI294" s="152">
        <f t="shared" si="66"/>
        <v>0</v>
      </c>
      <c r="AJ294" s="152">
        <f t="shared" si="66"/>
        <v>0</v>
      </c>
      <c r="AK294" s="152">
        <f t="shared" si="66"/>
        <v>0</v>
      </c>
      <c r="AL294" s="152">
        <f t="shared" si="66"/>
        <v>0</v>
      </c>
      <c r="AM294" s="152">
        <f t="shared" si="66"/>
        <v>0</v>
      </c>
      <c r="AN294" s="152">
        <f t="shared" si="66"/>
        <v>0</v>
      </c>
      <c r="AO294" s="152">
        <f t="shared" si="66"/>
        <v>0</v>
      </c>
      <c r="AP294" s="152">
        <f t="shared" si="66"/>
        <v>0</v>
      </c>
      <c r="AQ294" s="152">
        <f t="shared" si="66"/>
        <v>0</v>
      </c>
      <c r="AR294" s="152">
        <f t="shared" si="68"/>
        <v>0</v>
      </c>
      <c r="AS294" s="152">
        <f t="shared" si="68"/>
        <v>0</v>
      </c>
      <c r="AT294" s="152">
        <f t="shared" si="68"/>
        <v>0</v>
      </c>
      <c r="AU294" s="152">
        <f t="shared" si="68"/>
        <v>0</v>
      </c>
      <c r="AV294" s="152">
        <f t="shared" si="68"/>
        <v>0</v>
      </c>
    </row>
    <row r="295" spans="1:48" x14ac:dyDescent="0.2">
      <c r="A295" s="165"/>
      <c r="B295" s="151" t="str">
        <f>IFERROR(VLOOKUP($A295,Salaire!$C:$E,2,0),"")</f>
        <v/>
      </c>
      <c r="C295" s="151" t="str">
        <f>IFERROR(VLOOKUP($A295,Salaire!$C:$E,3,0),"")</f>
        <v/>
      </c>
      <c r="D295" s="163"/>
      <c r="E295" s="163"/>
      <c r="F295" s="152" t="str">
        <f t="shared" si="61"/>
        <v/>
      </c>
      <c r="G295" s="152" t="str">
        <f t="shared" si="62"/>
        <v/>
      </c>
      <c r="H295" s="166"/>
      <c r="I295" s="165"/>
      <c r="J295" s="165"/>
      <c r="K295" s="152" t="str">
        <f t="shared" si="63"/>
        <v/>
      </c>
      <c r="L295" s="152" t="str">
        <f t="shared" si="60"/>
        <v/>
      </c>
      <c r="M295" s="152">
        <f t="shared" si="67"/>
        <v>0</v>
      </c>
      <c r="N295" s="152">
        <f t="shared" si="67"/>
        <v>0</v>
      </c>
      <c r="O295" s="152">
        <f t="shared" si="67"/>
        <v>0</v>
      </c>
      <c r="P295" s="152">
        <f t="shared" si="67"/>
        <v>0</v>
      </c>
      <c r="Q295" s="152">
        <f t="shared" si="67"/>
        <v>0</v>
      </c>
      <c r="R295" s="152">
        <f t="shared" si="67"/>
        <v>0</v>
      </c>
      <c r="S295" s="152">
        <f t="shared" si="67"/>
        <v>0</v>
      </c>
      <c r="T295" s="152">
        <f t="shared" si="67"/>
        <v>0</v>
      </c>
      <c r="U295" s="152">
        <f t="shared" si="67"/>
        <v>0</v>
      </c>
      <c r="V295" s="152">
        <f t="shared" si="67"/>
        <v>0</v>
      </c>
      <c r="W295" s="152">
        <f t="shared" si="67"/>
        <v>0</v>
      </c>
      <c r="X295" s="152">
        <f t="shared" si="67"/>
        <v>0</v>
      </c>
      <c r="Y295" s="152">
        <f t="shared" si="67"/>
        <v>0</v>
      </c>
      <c r="Z295" s="152">
        <f t="shared" si="67"/>
        <v>0</v>
      </c>
      <c r="AA295" s="152">
        <f t="shared" si="67"/>
        <v>0</v>
      </c>
      <c r="AB295" s="152">
        <f t="shared" si="67"/>
        <v>0</v>
      </c>
      <c r="AC295" s="152">
        <f t="shared" si="66"/>
        <v>0</v>
      </c>
      <c r="AD295" s="152">
        <f t="shared" si="66"/>
        <v>0</v>
      </c>
      <c r="AE295" s="152">
        <f t="shared" si="66"/>
        <v>0</v>
      </c>
      <c r="AF295" s="152">
        <f t="shared" si="66"/>
        <v>0</v>
      </c>
      <c r="AG295" s="152">
        <f t="shared" si="66"/>
        <v>0</v>
      </c>
      <c r="AH295" s="152">
        <f t="shared" si="66"/>
        <v>0</v>
      </c>
      <c r="AI295" s="152">
        <f t="shared" si="66"/>
        <v>0</v>
      </c>
      <c r="AJ295" s="152">
        <f t="shared" si="66"/>
        <v>0</v>
      </c>
      <c r="AK295" s="152">
        <f t="shared" si="66"/>
        <v>0</v>
      </c>
      <c r="AL295" s="152">
        <f t="shared" si="66"/>
        <v>0</v>
      </c>
      <c r="AM295" s="152">
        <f t="shared" si="66"/>
        <v>0</v>
      </c>
      <c r="AN295" s="152">
        <f t="shared" si="66"/>
        <v>0</v>
      </c>
      <c r="AO295" s="152">
        <f t="shared" si="66"/>
        <v>0</v>
      </c>
      <c r="AP295" s="152">
        <f t="shared" si="66"/>
        <v>0</v>
      </c>
      <c r="AQ295" s="152">
        <f t="shared" si="66"/>
        <v>0</v>
      </c>
      <c r="AR295" s="152">
        <f t="shared" si="68"/>
        <v>0</v>
      </c>
      <c r="AS295" s="152">
        <f t="shared" si="68"/>
        <v>0</v>
      </c>
      <c r="AT295" s="152">
        <f t="shared" si="68"/>
        <v>0</v>
      </c>
      <c r="AU295" s="152">
        <f t="shared" si="68"/>
        <v>0</v>
      </c>
      <c r="AV295" s="152">
        <f t="shared" si="68"/>
        <v>0</v>
      </c>
    </row>
    <row r="296" spans="1:48" x14ac:dyDescent="0.2">
      <c r="A296" s="165"/>
      <c r="B296" s="151" t="str">
        <f>IFERROR(VLOOKUP($A296,Salaire!$C:$E,2,0),"")</f>
        <v/>
      </c>
      <c r="C296" s="151" t="str">
        <f>IFERROR(VLOOKUP($A296,Salaire!$C:$E,3,0),"")</f>
        <v/>
      </c>
      <c r="D296" s="163"/>
      <c r="E296" s="163"/>
      <c r="F296" s="152" t="str">
        <f t="shared" si="61"/>
        <v/>
      </c>
      <c r="G296" s="152" t="str">
        <f t="shared" si="62"/>
        <v/>
      </c>
      <c r="H296" s="166"/>
      <c r="I296" s="165"/>
      <c r="J296" s="165"/>
      <c r="K296" s="152" t="str">
        <f t="shared" si="63"/>
        <v/>
      </c>
      <c r="L296" s="152" t="str">
        <f t="shared" si="60"/>
        <v/>
      </c>
      <c r="M296" s="152">
        <f t="shared" si="67"/>
        <v>0</v>
      </c>
      <c r="N296" s="152">
        <f t="shared" si="67"/>
        <v>0</v>
      </c>
      <c r="O296" s="152">
        <f t="shared" si="67"/>
        <v>0</v>
      </c>
      <c r="P296" s="152">
        <f t="shared" si="67"/>
        <v>0</v>
      </c>
      <c r="Q296" s="152">
        <f t="shared" si="67"/>
        <v>0</v>
      </c>
      <c r="R296" s="152">
        <f t="shared" si="67"/>
        <v>0</v>
      </c>
      <c r="S296" s="152">
        <f t="shared" si="67"/>
        <v>0</v>
      </c>
      <c r="T296" s="152">
        <f t="shared" si="67"/>
        <v>0</v>
      </c>
      <c r="U296" s="152">
        <f t="shared" si="67"/>
        <v>0</v>
      </c>
      <c r="V296" s="152">
        <f t="shared" si="67"/>
        <v>0</v>
      </c>
      <c r="W296" s="152">
        <f t="shared" si="67"/>
        <v>0</v>
      </c>
      <c r="X296" s="152">
        <f t="shared" si="67"/>
        <v>0</v>
      </c>
      <c r="Y296" s="152">
        <f t="shared" si="67"/>
        <v>0</v>
      </c>
      <c r="Z296" s="152">
        <f t="shared" si="67"/>
        <v>0</v>
      </c>
      <c r="AA296" s="152">
        <f t="shared" si="67"/>
        <v>0</v>
      </c>
      <c r="AB296" s="152">
        <f t="shared" si="67"/>
        <v>0</v>
      </c>
      <c r="AC296" s="152">
        <f t="shared" si="66"/>
        <v>0</v>
      </c>
      <c r="AD296" s="152">
        <f t="shared" si="66"/>
        <v>0</v>
      </c>
      <c r="AE296" s="152">
        <f t="shared" si="66"/>
        <v>0</v>
      </c>
      <c r="AF296" s="152">
        <f t="shared" si="66"/>
        <v>0</v>
      </c>
      <c r="AG296" s="152">
        <f t="shared" si="66"/>
        <v>0</v>
      </c>
      <c r="AH296" s="152">
        <f t="shared" si="66"/>
        <v>0</v>
      </c>
      <c r="AI296" s="152">
        <f t="shared" si="66"/>
        <v>0</v>
      </c>
      <c r="AJ296" s="152">
        <f t="shared" si="66"/>
        <v>0</v>
      </c>
      <c r="AK296" s="152">
        <f t="shared" si="66"/>
        <v>0</v>
      </c>
      <c r="AL296" s="152">
        <f t="shared" si="66"/>
        <v>0</v>
      </c>
      <c r="AM296" s="152">
        <f t="shared" si="66"/>
        <v>0</v>
      </c>
      <c r="AN296" s="152">
        <f t="shared" si="66"/>
        <v>0</v>
      </c>
      <c r="AO296" s="152">
        <f t="shared" si="66"/>
        <v>0</v>
      </c>
      <c r="AP296" s="152">
        <f t="shared" si="66"/>
        <v>0</v>
      </c>
      <c r="AQ296" s="152">
        <f t="shared" si="66"/>
        <v>0</v>
      </c>
      <c r="AR296" s="152">
        <f t="shared" si="68"/>
        <v>0</v>
      </c>
      <c r="AS296" s="152">
        <f t="shared" si="68"/>
        <v>0</v>
      </c>
      <c r="AT296" s="152">
        <f t="shared" si="68"/>
        <v>0</v>
      </c>
      <c r="AU296" s="152">
        <f t="shared" si="68"/>
        <v>0</v>
      </c>
      <c r="AV296" s="152">
        <f t="shared" si="68"/>
        <v>0</v>
      </c>
    </row>
    <row r="297" spans="1:48" x14ac:dyDescent="0.2">
      <c r="A297" s="165"/>
      <c r="B297" s="151" t="str">
        <f>IFERROR(VLOOKUP($A297,Salaire!$C:$E,2,0),"")</f>
        <v/>
      </c>
      <c r="C297" s="151" t="str">
        <f>IFERROR(VLOOKUP($A297,Salaire!$C:$E,3,0),"")</f>
        <v/>
      </c>
      <c r="D297" s="163"/>
      <c r="E297" s="163"/>
      <c r="F297" s="152" t="str">
        <f t="shared" si="61"/>
        <v/>
      </c>
      <c r="G297" s="152" t="str">
        <f t="shared" si="62"/>
        <v/>
      </c>
      <c r="H297" s="166"/>
      <c r="I297" s="165"/>
      <c r="J297" s="165"/>
      <c r="K297" s="152" t="str">
        <f t="shared" si="63"/>
        <v/>
      </c>
      <c r="L297" s="152" t="str">
        <f t="shared" si="60"/>
        <v/>
      </c>
      <c r="M297" s="152">
        <f t="shared" si="67"/>
        <v>0</v>
      </c>
      <c r="N297" s="152">
        <f t="shared" si="67"/>
        <v>0</v>
      </c>
      <c r="O297" s="152">
        <f t="shared" si="67"/>
        <v>0</v>
      </c>
      <c r="P297" s="152">
        <f t="shared" si="67"/>
        <v>0</v>
      </c>
      <c r="Q297" s="152">
        <f t="shared" si="67"/>
        <v>0</v>
      </c>
      <c r="R297" s="152">
        <f t="shared" si="67"/>
        <v>0</v>
      </c>
      <c r="S297" s="152">
        <f t="shared" si="67"/>
        <v>0</v>
      </c>
      <c r="T297" s="152">
        <f t="shared" si="67"/>
        <v>0</v>
      </c>
      <c r="U297" s="152">
        <f t="shared" si="67"/>
        <v>0</v>
      </c>
      <c r="V297" s="152">
        <f t="shared" si="67"/>
        <v>0</v>
      </c>
      <c r="W297" s="152">
        <f t="shared" si="67"/>
        <v>0</v>
      </c>
      <c r="X297" s="152">
        <f t="shared" si="67"/>
        <v>0</v>
      </c>
      <c r="Y297" s="152">
        <f t="shared" si="67"/>
        <v>0</v>
      </c>
      <c r="Z297" s="152">
        <f t="shared" si="67"/>
        <v>0</v>
      </c>
      <c r="AA297" s="152">
        <f t="shared" si="67"/>
        <v>0</v>
      </c>
      <c r="AB297" s="152">
        <f t="shared" si="67"/>
        <v>0</v>
      </c>
      <c r="AC297" s="152">
        <f t="shared" si="66"/>
        <v>0</v>
      </c>
      <c r="AD297" s="152">
        <f t="shared" si="66"/>
        <v>0</v>
      </c>
      <c r="AE297" s="152">
        <f t="shared" si="66"/>
        <v>0</v>
      </c>
      <c r="AF297" s="152">
        <f t="shared" si="66"/>
        <v>0</v>
      </c>
      <c r="AG297" s="152">
        <f t="shared" si="66"/>
        <v>0</v>
      </c>
      <c r="AH297" s="152">
        <f t="shared" si="66"/>
        <v>0</v>
      </c>
      <c r="AI297" s="152">
        <f t="shared" si="66"/>
        <v>0</v>
      </c>
      <c r="AJ297" s="152">
        <f t="shared" si="66"/>
        <v>0</v>
      </c>
      <c r="AK297" s="152">
        <f t="shared" si="66"/>
        <v>0</v>
      </c>
      <c r="AL297" s="152">
        <f t="shared" si="66"/>
        <v>0</v>
      </c>
      <c r="AM297" s="152">
        <f t="shared" si="66"/>
        <v>0</v>
      </c>
      <c r="AN297" s="152">
        <f t="shared" si="66"/>
        <v>0</v>
      </c>
      <c r="AO297" s="152">
        <f t="shared" si="66"/>
        <v>0</v>
      </c>
      <c r="AP297" s="152">
        <f t="shared" si="66"/>
        <v>0</v>
      </c>
      <c r="AQ297" s="152">
        <f t="shared" si="66"/>
        <v>0</v>
      </c>
      <c r="AR297" s="152">
        <f t="shared" si="68"/>
        <v>0</v>
      </c>
      <c r="AS297" s="152">
        <f t="shared" si="68"/>
        <v>0</v>
      </c>
      <c r="AT297" s="152">
        <f t="shared" si="68"/>
        <v>0</v>
      </c>
      <c r="AU297" s="152">
        <f t="shared" si="68"/>
        <v>0</v>
      </c>
      <c r="AV297" s="152">
        <f t="shared" si="68"/>
        <v>0</v>
      </c>
    </row>
    <row r="298" spans="1:48" x14ac:dyDescent="0.2">
      <c r="A298" s="165"/>
      <c r="B298" s="151" t="str">
        <f>IFERROR(VLOOKUP($A298,Salaire!$C:$E,2,0),"")</f>
        <v/>
      </c>
      <c r="C298" s="151" t="str">
        <f>IFERROR(VLOOKUP($A298,Salaire!$C:$E,3,0),"")</f>
        <v/>
      </c>
      <c r="D298" s="163"/>
      <c r="E298" s="163"/>
      <c r="F298" s="152" t="str">
        <f t="shared" si="61"/>
        <v/>
      </c>
      <c r="G298" s="152" t="str">
        <f t="shared" si="62"/>
        <v/>
      </c>
      <c r="H298" s="166"/>
      <c r="I298" s="165"/>
      <c r="J298" s="165"/>
      <c r="K298" s="152" t="str">
        <f t="shared" si="63"/>
        <v/>
      </c>
      <c r="L298" s="152" t="str">
        <f t="shared" si="60"/>
        <v/>
      </c>
      <c r="M298" s="152">
        <f t="shared" si="67"/>
        <v>0</v>
      </c>
      <c r="N298" s="152">
        <f t="shared" si="67"/>
        <v>0</v>
      </c>
      <c r="O298" s="152">
        <f t="shared" si="67"/>
        <v>0</v>
      </c>
      <c r="P298" s="152">
        <f t="shared" si="67"/>
        <v>0</v>
      </c>
      <c r="Q298" s="152">
        <f t="shared" si="67"/>
        <v>0</v>
      </c>
      <c r="R298" s="152">
        <f t="shared" si="67"/>
        <v>0</v>
      </c>
      <c r="S298" s="152">
        <f t="shared" si="67"/>
        <v>0</v>
      </c>
      <c r="T298" s="152">
        <f t="shared" si="67"/>
        <v>0</v>
      </c>
      <c r="U298" s="152">
        <f t="shared" si="67"/>
        <v>0</v>
      </c>
      <c r="V298" s="152">
        <f t="shared" si="67"/>
        <v>0</v>
      </c>
      <c r="W298" s="152">
        <f t="shared" si="67"/>
        <v>0</v>
      </c>
      <c r="X298" s="152">
        <f t="shared" si="67"/>
        <v>0</v>
      </c>
      <c r="Y298" s="152">
        <f t="shared" si="67"/>
        <v>0</v>
      </c>
      <c r="Z298" s="152">
        <f t="shared" si="67"/>
        <v>0</v>
      </c>
      <c r="AA298" s="152">
        <f t="shared" si="67"/>
        <v>0</v>
      </c>
      <c r="AB298" s="152">
        <f t="shared" si="67"/>
        <v>0</v>
      </c>
      <c r="AC298" s="152">
        <f t="shared" si="66"/>
        <v>0</v>
      </c>
      <c r="AD298" s="152">
        <f t="shared" si="66"/>
        <v>0</v>
      </c>
      <c r="AE298" s="152">
        <f t="shared" si="66"/>
        <v>0</v>
      </c>
      <c r="AF298" s="152">
        <f t="shared" si="66"/>
        <v>0</v>
      </c>
      <c r="AG298" s="152">
        <f t="shared" si="66"/>
        <v>0</v>
      </c>
      <c r="AH298" s="152">
        <f t="shared" si="66"/>
        <v>0</v>
      </c>
      <c r="AI298" s="152">
        <f t="shared" si="66"/>
        <v>0</v>
      </c>
      <c r="AJ298" s="152">
        <f t="shared" si="66"/>
        <v>0</v>
      </c>
      <c r="AK298" s="152">
        <f t="shared" si="66"/>
        <v>0</v>
      </c>
      <c r="AL298" s="152">
        <f t="shared" si="66"/>
        <v>0</v>
      </c>
      <c r="AM298" s="152">
        <f t="shared" si="66"/>
        <v>0</v>
      </c>
      <c r="AN298" s="152">
        <f t="shared" si="66"/>
        <v>0</v>
      </c>
      <c r="AO298" s="152">
        <f t="shared" si="66"/>
        <v>0</v>
      </c>
      <c r="AP298" s="152">
        <f t="shared" si="66"/>
        <v>0</v>
      </c>
      <c r="AQ298" s="152">
        <f t="shared" si="66"/>
        <v>0</v>
      </c>
      <c r="AR298" s="152">
        <f t="shared" si="68"/>
        <v>0</v>
      </c>
      <c r="AS298" s="152">
        <f t="shared" si="68"/>
        <v>0</v>
      </c>
      <c r="AT298" s="152">
        <f t="shared" si="68"/>
        <v>0</v>
      </c>
      <c r="AU298" s="152">
        <f t="shared" si="68"/>
        <v>0</v>
      </c>
      <c r="AV298" s="152">
        <f t="shared" si="68"/>
        <v>0</v>
      </c>
    </row>
    <row r="299" spans="1:48" x14ac:dyDescent="0.2">
      <c r="A299" s="165"/>
      <c r="B299" s="151" t="str">
        <f>IFERROR(VLOOKUP($A299,Salaire!$C:$E,2,0),"")</f>
        <v/>
      </c>
      <c r="C299" s="151" t="str">
        <f>IFERROR(VLOOKUP($A299,Salaire!$C:$E,3,0),"")</f>
        <v/>
      </c>
      <c r="D299" s="163"/>
      <c r="E299" s="163"/>
      <c r="F299" s="152" t="str">
        <f t="shared" si="61"/>
        <v/>
      </c>
      <c r="G299" s="152" t="str">
        <f t="shared" si="62"/>
        <v/>
      </c>
      <c r="H299" s="166"/>
      <c r="I299" s="165"/>
      <c r="J299" s="165"/>
      <c r="K299" s="152" t="str">
        <f t="shared" si="63"/>
        <v/>
      </c>
      <c r="L299" s="152" t="str">
        <f t="shared" si="60"/>
        <v/>
      </c>
      <c r="M299" s="152">
        <f t="shared" si="67"/>
        <v>0</v>
      </c>
      <c r="N299" s="152">
        <f t="shared" si="67"/>
        <v>0</v>
      </c>
      <c r="O299" s="152">
        <f t="shared" si="67"/>
        <v>0</v>
      </c>
      <c r="P299" s="152">
        <f t="shared" si="67"/>
        <v>0</v>
      </c>
      <c r="Q299" s="152">
        <f t="shared" si="67"/>
        <v>0</v>
      </c>
      <c r="R299" s="152">
        <f t="shared" si="67"/>
        <v>0</v>
      </c>
      <c r="S299" s="152">
        <f t="shared" si="67"/>
        <v>0</v>
      </c>
      <c r="T299" s="152">
        <f t="shared" si="67"/>
        <v>0</v>
      </c>
      <c r="U299" s="152">
        <f t="shared" si="67"/>
        <v>0</v>
      </c>
      <c r="V299" s="152">
        <f t="shared" si="67"/>
        <v>0</v>
      </c>
      <c r="W299" s="152">
        <f t="shared" si="67"/>
        <v>0</v>
      </c>
      <c r="X299" s="152">
        <f t="shared" si="67"/>
        <v>0</v>
      </c>
      <c r="Y299" s="152">
        <f t="shared" si="67"/>
        <v>0</v>
      </c>
      <c r="Z299" s="152">
        <f t="shared" si="67"/>
        <v>0</v>
      </c>
      <c r="AA299" s="152">
        <f t="shared" si="67"/>
        <v>0</v>
      </c>
      <c r="AB299" s="152">
        <f t="shared" si="67"/>
        <v>0</v>
      </c>
      <c r="AC299" s="152">
        <f t="shared" si="66"/>
        <v>0</v>
      </c>
      <c r="AD299" s="152">
        <f t="shared" si="66"/>
        <v>0</v>
      </c>
      <c r="AE299" s="152">
        <f t="shared" si="66"/>
        <v>0</v>
      </c>
      <c r="AF299" s="152">
        <f t="shared" si="66"/>
        <v>0</v>
      </c>
      <c r="AG299" s="152">
        <f t="shared" si="66"/>
        <v>0</v>
      </c>
      <c r="AH299" s="152">
        <f t="shared" si="66"/>
        <v>0</v>
      </c>
      <c r="AI299" s="152">
        <f t="shared" si="66"/>
        <v>0</v>
      </c>
      <c r="AJ299" s="152">
        <f t="shared" si="66"/>
        <v>0</v>
      </c>
      <c r="AK299" s="152">
        <f t="shared" si="66"/>
        <v>0</v>
      </c>
      <c r="AL299" s="152">
        <f t="shared" si="66"/>
        <v>0</v>
      </c>
      <c r="AM299" s="152">
        <f t="shared" si="66"/>
        <v>0</v>
      </c>
      <c r="AN299" s="152">
        <f t="shared" si="66"/>
        <v>0</v>
      </c>
      <c r="AO299" s="152">
        <f t="shared" si="66"/>
        <v>0</v>
      </c>
      <c r="AP299" s="152">
        <f t="shared" si="66"/>
        <v>0</v>
      </c>
      <c r="AQ299" s="152">
        <f t="shared" si="66"/>
        <v>0</v>
      </c>
      <c r="AR299" s="152">
        <f t="shared" si="68"/>
        <v>0</v>
      </c>
      <c r="AS299" s="152">
        <f t="shared" si="68"/>
        <v>0</v>
      </c>
      <c r="AT299" s="152">
        <f t="shared" si="68"/>
        <v>0</v>
      </c>
      <c r="AU299" s="152">
        <f t="shared" si="68"/>
        <v>0</v>
      </c>
      <c r="AV299" s="152">
        <f t="shared" si="68"/>
        <v>0</v>
      </c>
    </row>
    <row r="300" spans="1:48" x14ac:dyDescent="0.2">
      <c r="A300" s="165"/>
      <c r="B300" s="151" t="str">
        <f>IFERROR(VLOOKUP($A300,Salaire!$C:$E,2,0),"")</f>
        <v/>
      </c>
      <c r="C300" s="151" t="str">
        <f>IFERROR(VLOOKUP($A300,Salaire!$C:$E,3,0),"")</f>
        <v/>
      </c>
      <c r="D300" s="163"/>
      <c r="E300" s="163"/>
      <c r="F300" s="152" t="str">
        <f t="shared" si="61"/>
        <v/>
      </c>
      <c r="G300" s="152" t="str">
        <f t="shared" si="62"/>
        <v/>
      </c>
      <c r="H300" s="166"/>
      <c r="I300" s="165"/>
      <c r="J300" s="165"/>
      <c r="K300" s="152" t="str">
        <f t="shared" si="63"/>
        <v/>
      </c>
      <c r="L300" s="152" t="str">
        <f t="shared" si="60"/>
        <v/>
      </c>
      <c r="M300" s="152">
        <f t="shared" si="67"/>
        <v>0</v>
      </c>
      <c r="N300" s="152">
        <f t="shared" si="67"/>
        <v>0</v>
      </c>
      <c r="O300" s="152">
        <f t="shared" si="67"/>
        <v>0</v>
      </c>
      <c r="P300" s="152">
        <f t="shared" si="67"/>
        <v>0</v>
      </c>
      <c r="Q300" s="152">
        <f t="shared" si="67"/>
        <v>0</v>
      </c>
      <c r="R300" s="152">
        <f t="shared" si="67"/>
        <v>0</v>
      </c>
      <c r="S300" s="152">
        <f t="shared" si="67"/>
        <v>0</v>
      </c>
      <c r="T300" s="152">
        <f t="shared" si="67"/>
        <v>0</v>
      </c>
      <c r="U300" s="152">
        <f t="shared" si="67"/>
        <v>0</v>
      </c>
      <c r="V300" s="152">
        <f t="shared" si="67"/>
        <v>0</v>
      </c>
      <c r="W300" s="152">
        <f t="shared" si="67"/>
        <v>0</v>
      </c>
      <c r="X300" s="152">
        <f t="shared" si="67"/>
        <v>0</v>
      </c>
      <c r="Y300" s="152">
        <f t="shared" si="67"/>
        <v>0</v>
      </c>
      <c r="Z300" s="152">
        <f t="shared" si="67"/>
        <v>0</v>
      </c>
      <c r="AA300" s="152">
        <f t="shared" si="67"/>
        <v>0</v>
      </c>
      <c r="AB300" s="152">
        <f t="shared" si="67"/>
        <v>0</v>
      </c>
      <c r="AC300" s="152">
        <f t="shared" si="66"/>
        <v>0</v>
      </c>
      <c r="AD300" s="152">
        <f t="shared" si="66"/>
        <v>0</v>
      </c>
      <c r="AE300" s="152">
        <f t="shared" si="66"/>
        <v>0</v>
      </c>
      <c r="AF300" s="152">
        <f t="shared" si="66"/>
        <v>0</v>
      </c>
      <c r="AG300" s="152">
        <f t="shared" si="66"/>
        <v>0</v>
      </c>
      <c r="AH300" s="152">
        <f t="shared" si="66"/>
        <v>0</v>
      </c>
      <c r="AI300" s="152">
        <f t="shared" si="66"/>
        <v>0</v>
      </c>
      <c r="AJ300" s="152">
        <f t="shared" si="66"/>
        <v>0</v>
      </c>
      <c r="AK300" s="152">
        <f t="shared" si="66"/>
        <v>0</v>
      </c>
      <c r="AL300" s="152">
        <f t="shared" si="66"/>
        <v>0</v>
      </c>
      <c r="AM300" s="152">
        <f t="shared" si="66"/>
        <v>0</v>
      </c>
      <c r="AN300" s="152">
        <f t="shared" si="66"/>
        <v>0</v>
      </c>
      <c r="AO300" s="152">
        <f t="shared" si="66"/>
        <v>0</v>
      </c>
      <c r="AP300" s="152">
        <f t="shared" si="66"/>
        <v>0</v>
      </c>
      <c r="AQ300" s="152">
        <f t="shared" si="66"/>
        <v>0</v>
      </c>
      <c r="AR300" s="152">
        <f t="shared" si="68"/>
        <v>0</v>
      </c>
      <c r="AS300" s="152">
        <f t="shared" si="68"/>
        <v>0</v>
      </c>
      <c r="AT300" s="152">
        <f t="shared" si="68"/>
        <v>0</v>
      </c>
      <c r="AU300" s="152">
        <f t="shared" si="68"/>
        <v>0</v>
      </c>
      <c r="AV300" s="152">
        <f t="shared" si="68"/>
        <v>0</v>
      </c>
    </row>
    <row r="301" spans="1:48" x14ac:dyDescent="0.2">
      <c r="A301" s="165"/>
      <c r="B301" s="151" t="str">
        <f>IFERROR(VLOOKUP($A301,Salaire!$C:$E,2,0),"")</f>
        <v/>
      </c>
      <c r="C301" s="151" t="str">
        <f>IFERROR(VLOOKUP($A301,Salaire!$C:$E,3,0),"")</f>
        <v/>
      </c>
      <c r="D301" s="163"/>
      <c r="E301" s="163"/>
      <c r="F301" s="152" t="str">
        <f t="shared" si="61"/>
        <v/>
      </c>
      <c r="G301" s="152" t="str">
        <f t="shared" si="62"/>
        <v/>
      </c>
      <c r="H301" s="166"/>
      <c r="I301" s="165"/>
      <c r="J301" s="165"/>
      <c r="K301" s="152" t="str">
        <f t="shared" si="63"/>
        <v/>
      </c>
      <c r="L301" s="152" t="str">
        <f t="shared" si="60"/>
        <v/>
      </c>
      <c r="M301" s="152">
        <f t="shared" si="67"/>
        <v>0</v>
      </c>
      <c r="N301" s="152">
        <f t="shared" si="67"/>
        <v>0</v>
      </c>
      <c r="O301" s="152">
        <f t="shared" si="67"/>
        <v>0</v>
      </c>
      <c r="P301" s="152">
        <f t="shared" si="67"/>
        <v>0</v>
      </c>
      <c r="Q301" s="152">
        <f t="shared" si="67"/>
        <v>0</v>
      </c>
      <c r="R301" s="152">
        <f t="shared" si="67"/>
        <v>0</v>
      </c>
      <c r="S301" s="152">
        <f t="shared" si="67"/>
        <v>0</v>
      </c>
      <c r="T301" s="152">
        <f t="shared" si="67"/>
        <v>0</v>
      </c>
      <c r="U301" s="152">
        <f t="shared" si="67"/>
        <v>0</v>
      </c>
      <c r="V301" s="152">
        <f t="shared" si="67"/>
        <v>0</v>
      </c>
      <c r="W301" s="152">
        <f t="shared" si="67"/>
        <v>0</v>
      </c>
      <c r="X301" s="152">
        <f t="shared" si="67"/>
        <v>0</v>
      </c>
      <c r="Y301" s="152">
        <f t="shared" si="67"/>
        <v>0</v>
      </c>
      <c r="Z301" s="152">
        <f t="shared" si="67"/>
        <v>0</v>
      </c>
      <c r="AA301" s="152">
        <f t="shared" si="67"/>
        <v>0</v>
      </c>
      <c r="AB301" s="152">
        <f t="shared" si="67"/>
        <v>0</v>
      </c>
      <c r="AC301" s="152">
        <f t="shared" si="66"/>
        <v>0</v>
      </c>
      <c r="AD301" s="152">
        <f t="shared" si="66"/>
        <v>0</v>
      </c>
      <c r="AE301" s="152">
        <f t="shared" si="66"/>
        <v>0</v>
      </c>
      <c r="AF301" s="152">
        <f t="shared" si="66"/>
        <v>0</v>
      </c>
      <c r="AG301" s="152">
        <f t="shared" si="66"/>
        <v>0</v>
      </c>
      <c r="AH301" s="152">
        <f t="shared" si="66"/>
        <v>0</v>
      </c>
      <c r="AI301" s="152">
        <f t="shared" si="66"/>
        <v>0</v>
      </c>
      <c r="AJ301" s="152">
        <f t="shared" si="66"/>
        <v>0</v>
      </c>
      <c r="AK301" s="152">
        <f t="shared" si="66"/>
        <v>0</v>
      </c>
      <c r="AL301" s="152">
        <f t="shared" si="66"/>
        <v>0</v>
      </c>
      <c r="AM301" s="152">
        <f t="shared" si="66"/>
        <v>0</v>
      </c>
      <c r="AN301" s="152">
        <f t="shared" si="66"/>
        <v>0</v>
      </c>
      <c r="AO301" s="152">
        <f t="shared" si="66"/>
        <v>0</v>
      </c>
      <c r="AP301" s="152">
        <f t="shared" si="66"/>
        <v>0</v>
      </c>
      <c r="AQ301" s="152">
        <f t="shared" si="66"/>
        <v>0</v>
      </c>
      <c r="AR301" s="152">
        <f t="shared" si="68"/>
        <v>0</v>
      </c>
      <c r="AS301" s="152">
        <f t="shared" si="68"/>
        <v>0</v>
      </c>
      <c r="AT301" s="152">
        <f t="shared" si="68"/>
        <v>0</v>
      </c>
      <c r="AU301" s="152">
        <f t="shared" si="68"/>
        <v>0</v>
      </c>
      <c r="AV301" s="152">
        <f t="shared" si="68"/>
        <v>0</v>
      </c>
    </row>
    <row r="302" spans="1:48" x14ac:dyDescent="0.2">
      <c r="A302" s="165"/>
      <c r="B302" s="151" t="str">
        <f>IFERROR(VLOOKUP($A302,Salaire!$C:$E,2,0),"")</f>
        <v/>
      </c>
      <c r="C302" s="151" t="str">
        <f>IFERROR(VLOOKUP($A302,Salaire!$C:$E,3,0),"")</f>
        <v/>
      </c>
      <c r="D302" s="163"/>
      <c r="E302" s="163"/>
      <c r="F302" s="152" t="str">
        <f t="shared" si="61"/>
        <v/>
      </c>
      <c r="G302" s="152" t="str">
        <f t="shared" si="62"/>
        <v/>
      </c>
      <c r="H302" s="166"/>
      <c r="I302" s="165"/>
      <c r="J302" s="165"/>
      <c r="K302" s="152" t="str">
        <f t="shared" si="63"/>
        <v/>
      </c>
      <c r="L302" s="152" t="str">
        <f t="shared" si="60"/>
        <v/>
      </c>
      <c r="M302" s="152">
        <f t="shared" si="67"/>
        <v>0</v>
      </c>
      <c r="N302" s="152">
        <f t="shared" si="67"/>
        <v>0</v>
      </c>
      <c r="O302" s="152">
        <f t="shared" si="67"/>
        <v>0</v>
      </c>
      <c r="P302" s="152">
        <f t="shared" si="67"/>
        <v>0</v>
      </c>
      <c r="Q302" s="152">
        <f t="shared" si="67"/>
        <v>0</v>
      </c>
      <c r="R302" s="152">
        <f t="shared" si="67"/>
        <v>0</v>
      </c>
      <c r="S302" s="152">
        <f t="shared" si="67"/>
        <v>0</v>
      </c>
      <c r="T302" s="152">
        <f t="shared" si="67"/>
        <v>0</v>
      </c>
      <c r="U302" s="152">
        <f t="shared" si="67"/>
        <v>0</v>
      </c>
      <c r="V302" s="152">
        <f t="shared" si="67"/>
        <v>0</v>
      </c>
      <c r="W302" s="152">
        <f t="shared" si="67"/>
        <v>0</v>
      </c>
      <c r="X302" s="152">
        <f t="shared" si="67"/>
        <v>0</v>
      </c>
      <c r="Y302" s="152">
        <f t="shared" si="67"/>
        <v>0</v>
      </c>
      <c r="Z302" s="152">
        <f t="shared" si="67"/>
        <v>0</v>
      </c>
      <c r="AA302" s="152">
        <f t="shared" si="67"/>
        <v>0</v>
      </c>
      <c r="AB302" s="152">
        <f t="shared" ref="AB302:AQ317" si="69">+IF(AND(AB$4&gt;=EOMONTH($I302,0),AB$4&lt;=EOMONTH($J302,0)),$L302,0)</f>
        <v>0</v>
      </c>
      <c r="AC302" s="152">
        <f t="shared" si="69"/>
        <v>0</v>
      </c>
      <c r="AD302" s="152">
        <f t="shared" si="69"/>
        <v>0</v>
      </c>
      <c r="AE302" s="152">
        <f t="shared" si="69"/>
        <v>0</v>
      </c>
      <c r="AF302" s="152">
        <f t="shared" si="69"/>
        <v>0</v>
      </c>
      <c r="AG302" s="152">
        <f t="shared" si="69"/>
        <v>0</v>
      </c>
      <c r="AH302" s="152">
        <f t="shared" si="69"/>
        <v>0</v>
      </c>
      <c r="AI302" s="152">
        <f t="shared" si="69"/>
        <v>0</v>
      </c>
      <c r="AJ302" s="152">
        <f t="shared" si="69"/>
        <v>0</v>
      </c>
      <c r="AK302" s="152">
        <f t="shared" si="69"/>
        <v>0</v>
      </c>
      <c r="AL302" s="152">
        <f t="shared" si="69"/>
        <v>0</v>
      </c>
      <c r="AM302" s="152">
        <f t="shared" si="69"/>
        <v>0</v>
      </c>
      <c r="AN302" s="152">
        <f t="shared" si="69"/>
        <v>0</v>
      </c>
      <c r="AO302" s="152">
        <f t="shared" si="69"/>
        <v>0</v>
      </c>
      <c r="AP302" s="152">
        <f t="shared" si="69"/>
        <v>0</v>
      </c>
      <c r="AQ302" s="152">
        <f t="shared" si="69"/>
        <v>0</v>
      </c>
      <c r="AR302" s="152">
        <f t="shared" si="68"/>
        <v>0</v>
      </c>
      <c r="AS302" s="152">
        <f t="shared" si="68"/>
        <v>0</v>
      </c>
      <c r="AT302" s="152">
        <f t="shared" si="68"/>
        <v>0</v>
      </c>
      <c r="AU302" s="152">
        <f t="shared" si="68"/>
        <v>0</v>
      </c>
      <c r="AV302" s="152">
        <f t="shared" si="68"/>
        <v>0</v>
      </c>
    </row>
    <row r="303" spans="1:48" x14ac:dyDescent="0.2">
      <c r="A303" s="165"/>
      <c r="B303" s="151" t="str">
        <f>IFERROR(VLOOKUP($A303,Salaire!$C:$E,2,0),"")</f>
        <v/>
      </c>
      <c r="C303" s="151" t="str">
        <f>IFERROR(VLOOKUP($A303,Salaire!$C:$E,3,0),"")</f>
        <v/>
      </c>
      <c r="D303" s="163"/>
      <c r="E303" s="163"/>
      <c r="F303" s="152" t="str">
        <f t="shared" si="61"/>
        <v/>
      </c>
      <c r="G303" s="152" t="str">
        <f t="shared" si="62"/>
        <v/>
      </c>
      <c r="H303" s="166"/>
      <c r="I303" s="165"/>
      <c r="J303" s="165"/>
      <c r="K303" s="152" t="str">
        <f t="shared" si="63"/>
        <v/>
      </c>
      <c r="L303" s="152" t="str">
        <f t="shared" si="60"/>
        <v/>
      </c>
      <c r="M303" s="152">
        <f t="shared" ref="M303:AB318" si="70">+IF(AND(M$4&gt;=EOMONTH($I303,0),M$4&lt;=EOMONTH($J303,0)),$L303,0)</f>
        <v>0</v>
      </c>
      <c r="N303" s="152">
        <f t="shared" si="70"/>
        <v>0</v>
      </c>
      <c r="O303" s="152">
        <f t="shared" si="70"/>
        <v>0</v>
      </c>
      <c r="P303" s="152">
        <f t="shared" si="70"/>
        <v>0</v>
      </c>
      <c r="Q303" s="152">
        <f t="shared" si="70"/>
        <v>0</v>
      </c>
      <c r="R303" s="152">
        <f t="shared" si="70"/>
        <v>0</v>
      </c>
      <c r="S303" s="152">
        <f t="shared" si="70"/>
        <v>0</v>
      </c>
      <c r="T303" s="152">
        <f t="shared" si="70"/>
        <v>0</v>
      </c>
      <c r="U303" s="152">
        <f t="shared" si="70"/>
        <v>0</v>
      </c>
      <c r="V303" s="152">
        <f t="shared" si="70"/>
        <v>0</v>
      </c>
      <c r="W303" s="152">
        <f t="shared" si="70"/>
        <v>0</v>
      </c>
      <c r="X303" s="152">
        <f t="shared" si="70"/>
        <v>0</v>
      </c>
      <c r="Y303" s="152">
        <f t="shared" si="70"/>
        <v>0</v>
      </c>
      <c r="Z303" s="152">
        <f t="shared" si="70"/>
        <v>0</v>
      </c>
      <c r="AA303" s="152">
        <f t="shared" si="70"/>
        <v>0</v>
      </c>
      <c r="AB303" s="152">
        <f t="shared" si="70"/>
        <v>0</v>
      </c>
      <c r="AC303" s="152">
        <f t="shared" si="69"/>
        <v>0</v>
      </c>
      <c r="AD303" s="152">
        <f t="shared" si="69"/>
        <v>0</v>
      </c>
      <c r="AE303" s="152">
        <f t="shared" si="69"/>
        <v>0</v>
      </c>
      <c r="AF303" s="152">
        <f t="shared" si="69"/>
        <v>0</v>
      </c>
      <c r="AG303" s="152">
        <f t="shared" si="69"/>
        <v>0</v>
      </c>
      <c r="AH303" s="152">
        <f t="shared" si="69"/>
        <v>0</v>
      </c>
      <c r="AI303" s="152">
        <f t="shared" si="69"/>
        <v>0</v>
      </c>
      <c r="AJ303" s="152">
        <f t="shared" si="69"/>
        <v>0</v>
      </c>
      <c r="AK303" s="152">
        <f t="shared" si="69"/>
        <v>0</v>
      </c>
      <c r="AL303" s="152">
        <f t="shared" si="69"/>
        <v>0</v>
      </c>
      <c r="AM303" s="152">
        <f t="shared" si="69"/>
        <v>0</v>
      </c>
      <c r="AN303" s="152">
        <f t="shared" si="69"/>
        <v>0</v>
      </c>
      <c r="AO303" s="152">
        <f t="shared" si="69"/>
        <v>0</v>
      </c>
      <c r="AP303" s="152">
        <f t="shared" si="69"/>
        <v>0</v>
      </c>
      <c r="AQ303" s="152">
        <f t="shared" si="69"/>
        <v>0</v>
      </c>
      <c r="AR303" s="152">
        <f t="shared" si="68"/>
        <v>0</v>
      </c>
      <c r="AS303" s="152">
        <f t="shared" si="68"/>
        <v>0</v>
      </c>
      <c r="AT303" s="152">
        <f t="shared" si="68"/>
        <v>0</v>
      </c>
      <c r="AU303" s="152">
        <f t="shared" si="68"/>
        <v>0</v>
      </c>
      <c r="AV303" s="152">
        <f t="shared" si="68"/>
        <v>0</v>
      </c>
    </row>
    <row r="304" spans="1:48" x14ac:dyDescent="0.2">
      <c r="A304" s="165"/>
      <c r="B304" s="151" t="str">
        <f>IFERROR(VLOOKUP($A304,Salaire!$C:$E,2,0),"")</f>
        <v/>
      </c>
      <c r="C304" s="151" t="str">
        <f>IFERROR(VLOOKUP($A304,Salaire!$C:$E,3,0),"")</f>
        <v/>
      </c>
      <c r="D304" s="163"/>
      <c r="E304" s="163"/>
      <c r="F304" s="152" t="str">
        <f t="shared" si="61"/>
        <v/>
      </c>
      <c r="G304" s="152" t="str">
        <f t="shared" si="62"/>
        <v/>
      </c>
      <c r="H304" s="166"/>
      <c r="I304" s="165"/>
      <c r="J304" s="165"/>
      <c r="K304" s="152" t="str">
        <f t="shared" si="63"/>
        <v/>
      </c>
      <c r="L304" s="152" t="str">
        <f t="shared" si="60"/>
        <v/>
      </c>
      <c r="M304" s="152">
        <f t="shared" si="70"/>
        <v>0</v>
      </c>
      <c r="N304" s="152">
        <f t="shared" si="70"/>
        <v>0</v>
      </c>
      <c r="O304" s="152">
        <f t="shared" si="70"/>
        <v>0</v>
      </c>
      <c r="P304" s="152">
        <f t="shared" si="70"/>
        <v>0</v>
      </c>
      <c r="Q304" s="152">
        <f t="shared" si="70"/>
        <v>0</v>
      </c>
      <c r="R304" s="152">
        <f t="shared" si="70"/>
        <v>0</v>
      </c>
      <c r="S304" s="152">
        <f t="shared" si="70"/>
        <v>0</v>
      </c>
      <c r="T304" s="152">
        <f t="shared" si="70"/>
        <v>0</v>
      </c>
      <c r="U304" s="152">
        <f t="shared" si="70"/>
        <v>0</v>
      </c>
      <c r="V304" s="152">
        <f t="shared" si="70"/>
        <v>0</v>
      </c>
      <c r="W304" s="152">
        <f t="shared" si="70"/>
        <v>0</v>
      </c>
      <c r="X304" s="152">
        <f t="shared" si="70"/>
        <v>0</v>
      </c>
      <c r="Y304" s="152">
        <f t="shared" si="70"/>
        <v>0</v>
      </c>
      <c r="Z304" s="152">
        <f t="shared" si="70"/>
        <v>0</v>
      </c>
      <c r="AA304" s="152">
        <f t="shared" si="70"/>
        <v>0</v>
      </c>
      <c r="AB304" s="152">
        <f t="shared" si="70"/>
        <v>0</v>
      </c>
      <c r="AC304" s="152">
        <f t="shared" si="69"/>
        <v>0</v>
      </c>
      <c r="AD304" s="152">
        <f t="shared" si="69"/>
        <v>0</v>
      </c>
      <c r="AE304" s="152">
        <f t="shared" si="69"/>
        <v>0</v>
      </c>
      <c r="AF304" s="152">
        <f t="shared" si="69"/>
        <v>0</v>
      </c>
      <c r="AG304" s="152">
        <f t="shared" si="69"/>
        <v>0</v>
      </c>
      <c r="AH304" s="152">
        <f t="shared" si="69"/>
        <v>0</v>
      </c>
      <c r="AI304" s="152">
        <f t="shared" si="69"/>
        <v>0</v>
      </c>
      <c r="AJ304" s="152">
        <f t="shared" si="69"/>
        <v>0</v>
      </c>
      <c r="AK304" s="152">
        <f t="shared" si="69"/>
        <v>0</v>
      </c>
      <c r="AL304" s="152">
        <f t="shared" si="69"/>
        <v>0</v>
      </c>
      <c r="AM304" s="152">
        <f t="shared" si="69"/>
        <v>0</v>
      </c>
      <c r="AN304" s="152">
        <f t="shared" si="69"/>
        <v>0</v>
      </c>
      <c r="AO304" s="152">
        <f t="shared" si="69"/>
        <v>0</v>
      </c>
      <c r="AP304" s="152">
        <f t="shared" si="69"/>
        <v>0</v>
      </c>
      <c r="AQ304" s="152">
        <f t="shared" si="69"/>
        <v>0</v>
      </c>
      <c r="AR304" s="152">
        <f t="shared" si="68"/>
        <v>0</v>
      </c>
      <c r="AS304" s="152">
        <f t="shared" si="68"/>
        <v>0</v>
      </c>
      <c r="AT304" s="152">
        <f t="shared" si="68"/>
        <v>0</v>
      </c>
      <c r="AU304" s="152">
        <f t="shared" si="68"/>
        <v>0</v>
      </c>
      <c r="AV304" s="152">
        <f t="shared" si="68"/>
        <v>0</v>
      </c>
    </row>
    <row r="305" spans="1:48" x14ac:dyDescent="0.2">
      <c r="A305" s="165"/>
      <c r="B305" s="151" t="str">
        <f>IFERROR(VLOOKUP($A305,Salaire!$C:$E,2,0),"")</f>
        <v/>
      </c>
      <c r="C305" s="151" t="str">
        <f>IFERROR(VLOOKUP($A305,Salaire!$C:$E,3,0),"")</f>
        <v/>
      </c>
      <c r="D305" s="163"/>
      <c r="E305" s="163"/>
      <c r="F305" s="152" t="str">
        <f t="shared" si="61"/>
        <v/>
      </c>
      <c r="G305" s="152" t="str">
        <f t="shared" si="62"/>
        <v/>
      </c>
      <c r="H305" s="166"/>
      <c r="I305" s="165"/>
      <c r="J305" s="165"/>
      <c r="K305" s="152" t="str">
        <f t="shared" si="63"/>
        <v/>
      </c>
      <c r="L305" s="152" t="str">
        <f t="shared" si="60"/>
        <v/>
      </c>
      <c r="M305" s="152">
        <f t="shared" si="70"/>
        <v>0</v>
      </c>
      <c r="N305" s="152">
        <f t="shared" si="70"/>
        <v>0</v>
      </c>
      <c r="O305" s="152">
        <f t="shared" si="70"/>
        <v>0</v>
      </c>
      <c r="P305" s="152">
        <f t="shared" si="70"/>
        <v>0</v>
      </c>
      <c r="Q305" s="152">
        <f t="shared" si="70"/>
        <v>0</v>
      </c>
      <c r="R305" s="152">
        <f t="shared" si="70"/>
        <v>0</v>
      </c>
      <c r="S305" s="152">
        <f t="shared" si="70"/>
        <v>0</v>
      </c>
      <c r="T305" s="152">
        <f t="shared" si="70"/>
        <v>0</v>
      </c>
      <c r="U305" s="152">
        <f t="shared" si="70"/>
        <v>0</v>
      </c>
      <c r="V305" s="152">
        <f t="shared" si="70"/>
        <v>0</v>
      </c>
      <c r="W305" s="152">
        <f t="shared" si="70"/>
        <v>0</v>
      </c>
      <c r="X305" s="152">
        <f t="shared" si="70"/>
        <v>0</v>
      </c>
      <c r="Y305" s="152">
        <f t="shared" si="70"/>
        <v>0</v>
      </c>
      <c r="Z305" s="152">
        <f t="shared" si="70"/>
        <v>0</v>
      </c>
      <c r="AA305" s="152">
        <f t="shared" si="70"/>
        <v>0</v>
      </c>
      <c r="AB305" s="152">
        <f t="shared" si="70"/>
        <v>0</v>
      </c>
      <c r="AC305" s="152">
        <f t="shared" si="69"/>
        <v>0</v>
      </c>
      <c r="AD305" s="152">
        <f t="shared" si="69"/>
        <v>0</v>
      </c>
      <c r="AE305" s="152">
        <f t="shared" si="69"/>
        <v>0</v>
      </c>
      <c r="AF305" s="152">
        <f t="shared" si="69"/>
        <v>0</v>
      </c>
      <c r="AG305" s="152">
        <f t="shared" si="69"/>
        <v>0</v>
      </c>
      <c r="AH305" s="152">
        <f t="shared" si="69"/>
        <v>0</v>
      </c>
      <c r="AI305" s="152">
        <f t="shared" si="69"/>
        <v>0</v>
      </c>
      <c r="AJ305" s="152">
        <f t="shared" si="69"/>
        <v>0</v>
      </c>
      <c r="AK305" s="152">
        <f t="shared" si="69"/>
        <v>0</v>
      </c>
      <c r="AL305" s="152">
        <f t="shared" si="69"/>
        <v>0</v>
      </c>
      <c r="AM305" s="152">
        <f t="shared" si="69"/>
        <v>0</v>
      </c>
      <c r="AN305" s="152">
        <f t="shared" si="69"/>
        <v>0</v>
      </c>
      <c r="AO305" s="152">
        <f t="shared" si="69"/>
        <v>0</v>
      </c>
      <c r="AP305" s="152">
        <f t="shared" si="69"/>
        <v>0</v>
      </c>
      <c r="AQ305" s="152">
        <f t="shared" si="69"/>
        <v>0</v>
      </c>
      <c r="AR305" s="152">
        <f t="shared" si="68"/>
        <v>0</v>
      </c>
      <c r="AS305" s="152">
        <f t="shared" si="68"/>
        <v>0</v>
      </c>
      <c r="AT305" s="152">
        <f t="shared" si="68"/>
        <v>0</v>
      </c>
      <c r="AU305" s="152">
        <f t="shared" si="68"/>
        <v>0</v>
      </c>
      <c r="AV305" s="152">
        <f t="shared" si="68"/>
        <v>0</v>
      </c>
    </row>
    <row r="306" spans="1:48" x14ac:dyDescent="0.2">
      <c r="A306" s="165"/>
      <c r="B306" s="151" t="str">
        <f>IFERROR(VLOOKUP($A306,Salaire!$C:$E,2,0),"")</f>
        <v/>
      </c>
      <c r="C306" s="151" t="str">
        <f>IFERROR(VLOOKUP($A306,Salaire!$C:$E,3,0),"")</f>
        <v/>
      </c>
      <c r="D306" s="163"/>
      <c r="E306" s="163"/>
      <c r="F306" s="152" t="str">
        <f t="shared" si="61"/>
        <v/>
      </c>
      <c r="G306" s="152" t="str">
        <f t="shared" si="62"/>
        <v/>
      </c>
      <c r="H306" s="166"/>
      <c r="I306" s="165"/>
      <c r="J306" s="165"/>
      <c r="K306" s="152" t="str">
        <f t="shared" si="63"/>
        <v/>
      </c>
      <c r="L306" s="152" t="str">
        <f t="shared" si="60"/>
        <v/>
      </c>
      <c r="M306" s="152">
        <f t="shared" si="70"/>
        <v>0</v>
      </c>
      <c r="N306" s="152">
        <f t="shared" si="70"/>
        <v>0</v>
      </c>
      <c r="O306" s="152">
        <f t="shared" si="70"/>
        <v>0</v>
      </c>
      <c r="P306" s="152">
        <f t="shared" si="70"/>
        <v>0</v>
      </c>
      <c r="Q306" s="152">
        <f t="shared" si="70"/>
        <v>0</v>
      </c>
      <c r="R306" s="152">
        <f t="shared" si="70"/>
        <v>0</v>
      </c>
      <c r="S306" s="152">
        <f t="shared" si="70"/>
        <v>0</v>
      </c>
      <c r="T306" s="152">
        <f t="shared" si="70"/>
        <v>0</v>
      </c>
      <c r="U306" s="152">
        <f t="shared" si="70"/>
        <v>0</v>
      </c>
      <c r="V306" s="152">
        <f t="shared" si="70"/>
        <v>0</v>
      </c>
      <c r="W306" s="152">
        <f t="shared" si="70"/>
        <v>0</v>
      </c>
      <c r="X306" s="152">
        <f t="shared" si="70"/>
        <v>0</v>
      </c>
      <c r="Y306" s="152">
        <f t="shared" si="70"/>
        <v>0</v>
      </c>
      <c r="Z306" s="152">
        <f t="shared" si="70"/>
        <v>0</v>
      </c>
      <c r="AA306" s="152">
        <f t="shared" si="70"/>
        <v>0</v>
      </c>
      <c r="AB306" s="152">
        <f t="shared" si="70"/>
        <v>0</v>
      </c>
      <c r="AC306" s="152">
        <f t="shared" si="69"/>
        <v>0</v>
      </c>
      <c r="AD306" s="152">
        <f t="shared" si="69"/>
        <v>0</v>
      </c>
      <c r="AE306" s="152">
        <f t="shared" si="69"/>
        <v>0</v>
      </c>
      <c r="AF306" s="152">
        <f t="shared" si="69"/>
        <v>0</v>
      </c>
      <c r="AG306" s="152">
        <f t="shared" si="69"/>
        <v>0</v>
      </c>
      <c r="AH306" s="152">
        <f t="shared" si="69"/>
        <v>0</v>
      </c>
      <c r="AI306" s="152">
        <f t="shared" si="69"/>
        <v>0</v>
      </c>
      <c r="AJ306" s="152">
        <f t="shared" si="69"/>
        <v>0</v>
      </c>
      <c r="AK306" s="152">
        <f t="shared" si="69"/>
        <v>0</v>
      </c>
      <c r="AL306" s="152">
        <f t="shared" si="69"/>
        <v>0</v>
      </c>
      <c r="AM306" s="152">
        <f t="shared" si="69"/>
        <v>0</v>
      </c>
      <c r="AN306" s="152">
        <f t="shared" si="69"/>
        <v>0</v>
      </c>
      <c r="AO306" s="152">
        <f t="shared" si="69"/>
        <v>0</v>
      </c>
      <c r="AP306" s="152">
        <f t="shared" si="69"/>
        <v>0</v>
      </c>
      <c r="AQ306" s="152">
        <f t="shared" si="69"/>
        <v>0</v>
      </c>
      <c r="AR306" s="152">
        <f t="shared" si="68"/>
        <v>0</v>
      </c>
      <c r="AS306" s="152">
        <f t="shared" si="68"/>
        <v>0</v>
      </c>
      <c r="AT306" s="152">
        <f t="shared" si="68"/>
        <v>0</v>
      </c>
      <c r="AU306" s="152">
        <f t="shared" si="68"/>
        <v>0</v>
      </c>
      <c r="AV306" s="152">
        <f t="shared" si="68"/>
        <v>0</v>
      </c>
    </row>
    <row r="307" spans="1:48" x14ac:dyDescent="0.2">
      <c r="A307" s="165"/>
      <c r="B307" s="151" t="str">
        <f>IFERROR(VLOOKUP($A307,Salaire!$C:$E,2,0),"")</f>
        <v/>
      </c>
      <c r="C307" s="151" t="str">
        <f>IFERROR(VLOOKUP($A307,Salaire!$C:$E,3,0),"")</f>
        <v/>
      </c>
      <c r="D307" s="163"/>
      <c r="E307" s="163"/>
      <c r="F307" s="152" t="str">
        <f t="shared" si="61"/>
        <v/>
      </c>
      <c r="G307" s="152" t="str">
        <f t="shared" si="62"/>
        <v/>
      </c>
      <c r="H307" s="166"/>
      <c r="I307" s="165"/>
      <c r="J307" s="165"/>
      <c r="K307" s="152" t="str">
        <f t="shared" si="63"/>
        <v/>
      </c>
      <c r="L307" s="152" t="str">
        <f t="shared" si="60"/>
        <v/>
      </c>
      <c r="M307" s="152">
        <f t="shared" si="70"/>
        <v>0</v>
      </c>
      <c r="N307" s="152">
        <f t="shared" si="70"/>
        <v>0</v>
      </c>
      <c r="O307" s="152">
        <f t="shared" si="70"/>
        <v>0</v>
      </c>
      <c r="P307" s="152">
        <f t="shared" si="70"/>
        <v>0</v>
      </c>
      <c r="Q307" s="152">
        <f t="shared" si="70"/>
        <v>0</v>
      </c>
      <c r="R307" s="152">
        <f t="shared" si="70"/>
        <v>0</v>
      </c>
      <c r="S307" s="152">
        <f t="shared" si="70"/>
        <v>0</v>
      </c>
      <c r="T307" s="152">
        <f t="shared" si="70"/>
        <v>0</v>
      </c>
      <c r="U307" s="152">
        <f t="shared" si="70"/>
        <v>0</v>
      </c>
      <c r="V307" s="152">
        <f t="shared" si="70"/>
        <v>0</v>
      </c>
      <c r="W307" s="152">
        <f t="shared" si="70"/>
        <v>0</v>
      </c>
      <c r="X307" s="152">
        <f t="shared" si="70"/>
        <v>0</v>
      </c>
      <c r="Y307" s="152">
        <f t="shared" si="70"/>
        <v>0</v>
      </c>
      <c r="Z307" s="152">
        <f t="shared" si="70"/>
        <v>0</v>
      </c>
      <c r="AA307" s="152">
        <f t="shared" si="70"/>
        <v>0</v>
      </c>
      <c r="AB307" s="152">
        <f t="shared" si="70"/>
        <v>0</v>
      </c>
      <c r="AC307" s="152">
        <f t="shared" si="69"/>
        <v>0</v>
      </c>
      <c r="AD307" s="152">
        <f t="shared" si="69"/>
        <v>0</v>
      </c>
      <c r="AE307" s="152">
        <f t="shared" si="69"/>
        <v>0</v>
      </c>
      <c r="AF307" s="152">
        <f t="shared" si="69"/>
        <v>0</v>
      </c>
      <c r="AG307" s="152">
        <f t="shared" si="69"/>
        <v>0</v>
      </c>
      <c r="AH307" s="152">
        <f t="shared" si="69"/>
        <v>0</v>
      </c>
      <c r="AI307" s="152">
        <f t="shared" si="69"/>
        <v>0</v>
      </c>
      <c r="AJ307" s="152">
        <f t="shared" si="69"/>
        <v>0</v>
      </c>
      <c r="AK307" s="152">
        <f t="shared" si="69"/>
        <v>0</v>
      </c>
      <c r="AL307" s="152">
        <f t="shared" si="69"/>
        <v>0</v>
      </c>
      <c r="AM307" s="152">
        <f t="shared" si="69"/>
        <v>0</v>
      </c>
      <c r="AN307" s="152">
        <f t="shared" si="69"/>
        <v>0</v>
      </c>
      <c r="AO307" s="152">
        <f t="shared" si="69"/>
        <v>0</v>
      </c>
      <c r="AP307" s="152">
        <f t="shared" si="69"/>
        <v>0</v>
      </c>
      <c r="AQ307" s="152">
        <f t="shared" si="69"/>
        <v>0</v>
      </c>
      <c r="AR307" s="152">
        <f t="shared" si="68"/>
        <v>0</v>
      </c>
      <c r="AS307" s="152">
        <f t="shared" si="68"/>
        <v>0</v>
      </c>
      <c r="AT307" s="152">
        <f t="shared" si="68"/>
        <v>0</v>
      </c>
      <c r="AU307" s="152">
        <f t="shared" si="68"/>
        <v>0</v>
      </c>
      <c r="AV307" s="152">
        <f t="shared" si="68"/>
        <v>0</v>
      </c>
    </row>
    <row r="308" spans="1:48" x14ac:dyDescent="0.2">
      <c r="A308" s="165"/>
      <c r="B308" s="151" t="str">
        <f>IFERROR(VLOOKUP($A308,Salaire!$C:$E,2,0),"")</f>
        <v/>
      </c>
      <c r="C308" s="151" t="str">
        <f>IFERROR(VLOOKUP($A308,Salaire!$C:$E,3,0),"")</f>
        <v/>
      </c>
      <c r="D308" s="163"/>
      <c r="E308" s="163"/>
      <c r="F308" s="152" t="str">
        <f t="shared" si="61"/>
        <v/>
      </c>
      <c r="G308" s="152" t="str">
        <f t="shared" si="62"/>
        <v/>
      </c>
      <c r="H308" s="166"/>
      <c r="I308" s="165"/>
      <c r="J308" s="165"/>
      <c r="K308" s="152" t="str">
        <f t="shared" si="63"/>
        <v/>
      </c>
      <c r="L308" s="152" t="str">
        <f t="shared" si="60"/>
        <v/>
      </c>
      <c r="M308" s="152">
        <f t="shared" si="70"/>
        <v>0</v>
      </c>
      <c r="N308" s="152">
        <f t="shared" si="70"/>
        <v>0</v>
      </c>
      <c r="O308" s="152">
        <f t="shared" si="70"/>
        <v>0</v>
      </c>
      <c r="P308" s="152">
        <f t="shared" si="70"/>
        <v>0</v>
      </c>
      <c r="Q308" s="152">
        <f t="shared" si="70"/>
        <v>0</v>
      </c>
      <c r="R308" s="152">
        <f t="shared" si="70"/>
        <v>0</v>
      </c>
      <c r="S308" s="152">
        <f t="shared" si="70"/>
        <v>0</v>
      </c>
      <c r="T308" s="152">
        <f t="shared" si="70"/>
        <v>0</v>
      </c>
      <c r="U308" s="152">
        <f t="shared" si="70"/>
        <v>0</v>
      </c>
      <c r="V308" s="152">
        <f t="shared" si="70"/>
        <v>0</v>
      </c>
      <c r="W308" s="152">
        <f t="shared" si="70"/>
        <v>0</v>
      </c>
      <c r="X308" s="152">
        <f t="shared" si="70"/>
        <v>0</v>
      </c>
      <c r="Y308" s="152">
        <f t="shared" si="70"/>
        <v>0</v>
      </c>
      <c r="Z308" s="152">
        <f t="shared" si="70"/>
        <v>0</v>
      </c>
      <c r="AA308" s="152">
        <f t="shared" si="70"/>
        <v>0</v>
      </c>
      <c r="AB308" s="152">
        <f t="shared" si="70"/>
        <v>0</v>
      </c>
      <c r="AC308" s="152">
        <f t="shared" si="69"/>
        <v>0</v>
      </c>
      <c r="AD308" s="152">
        <f t="shared" si="69"/>
        <v>0</v>
      </c>
      <c r="AE308" s="152">
        <f t="shared" si="69"/>
        <v>0</v>
      </c>
      <c r="AF308" s="152">
        <f t="shared" si="69"/>
        <v>0</v>
      </c>
      <c r="AG308" s="152">
        <f t="shared" si="69"/>
        <v>0</v>
      </c>
      <c r="AH308" s="152">
        <f t="shared" si="69"/>
        <v>0</v>
      </c>
      <c r="AI308" s="152">
        <f t="shared" si="69"/>
        <v>0</v>
      </c>
      <c r="AJ308" s="152">
        <f t="shared" si="69"/>
        <v>0</v>
      </c>
      <c r="AK308" s="152">
        <f t="shared" si="69"/>
        <v>0</v>
      </c>
      <c r="AL308" s="152">
        <f t="shared" si="69"/>
        <v>0</v>
      </c>
      <c r="AM308" s="152">
        <f t="shared" si="69"/>
        <v>0</v>
      </c>
      <c r="AN308" s="152">
        <f t="shared" si="69"/>
        <v>0</v>
      </c>
      <c r="AO308" s="152">
        <f t="shared" si="69"/>
        <v>0</v>
      </c>
      <c r="AP308" s="152">
        <f t="shared" si="69"/>
        <v>0</v>
      </c>
      <c r="AQ308" s="152">
        <f t="shared" si="69"/>
        <v>0</v>
      </c>
      <c r="AR308" s="152">
        <f t="shared" si="68"/>
        <v>0</v>
      </c>
      <c r="AS308" s="152">
        <f t="shared" si="68"/>
        <v>0</v>
      </c>
      <c r="AT308" s="152">
        <f t="shared" si="68"/>
        <v>0</v>
      </c>
      <c r="AU308" s="152">
        <f t="shared" si="68"/>
        <v>0</v>
      </c>
      <c r="AV308" s="152">
        <f t="shared" si="68"/>
        <v>0</v>
      </c>
    </row>
    <row r="309" spans="1:48" x14ac:dyDescent="0.2">
      <c r="A309" s="165"/>
      <c r="B309" s="151" t="str">
        <f>IFERROR(VLOOKUP($A309,Salaire!$C:$E,2,0),"")</f>
        <v/>
      </c>
      <c r="C309" s="151" t="str">
        <f>IFERROR(VLOOKUP($A309,Salaire!$C:$E,3,0),"")</f>
        <v/>
      </c>
      <c r="D309" s="163"/>
      <c r="E309" s="163"/>
      <c r="F309" s="152" t="str">
        <f t="shared" si="61"/>
        <v/>
      </c>
      <c r="G309" s="152" t="str">
        <f t="shared" si="62"/>
        <v/>
      </c>
      <c r="H309" s="166"/>
      <c r="I309" s="165"/>
      <c r="J309" s="165"/>
      <c r="K309" s="152" t="str">
        <f t="shared" si="63"/>
        <v/>
      </c>
      <c r="L309" s="152" t="str">
        <f t="shared" si="60"/>
        <v/>
      </c>
      <c r="M309" s="152">
        <f t="shared" si="70"/>
        <v>0</v>
      </c>
      <c r="N309" s="152">
        <f t="shared" si="70"/>
        <v>0</v>
      </c>
      <c r="O309" s="152">
        <f t="shared" si="70"/>
        <v>0</v>
      </c>
      <c r="P309" s="152">
        <f t="shared" si="70"/>
        <v>0</v>
      </c>
      <c r="Q309" s="152">
        <f t="shared" si="70"/>
        <v>0</v>
      </c>
      <c r="R309" s="152">
        <f t="shared" si="70"/>
        <v>0</v>
      </c>
      <c r="S309" s="152">
        <f t="shared" si="70"/>
        <v>0</v>
      </c>
      <c r="T309" s="152">
        <f t="shared" si="70"/>
        <v>0</v>
      </c>
      <c r="U309" s="152">
        <f t="shared" si="70"/>
        <v>0</v>
      </c>
      <c r="V309" s="152">
        <f t="shared" si="70"/>
        <v>0</v>
      </c>
      <c r="W309" s="152">
        <f t="shared" si="70"/>
        <v>0</v>
      </c>
      <c r="X309" s="152">
        <f t="shared" si="70"/>
        <v>0</v>
      </c>
      <c r="Y309" s="152">
        <f t="shared" si="70"/>
        <v>0</v>
      </c>
      <c r="Z309" s="152">
        <f t="shared" si="70"/>
        <v>0</v>
      </c>
      <c r="AA309" s="152">
        <f t="shared" si="70"/>
        <v>0</v>
      </c>
      <c r="AB309" s="152">
        <f t="shared" si="70"/>
        <v>0</v>
      </c>
      <c r="AC309" s="152">
        <f t="shared" si="69"/>
        <v>0</v>
      </c>
      <c r="AD309" s="152">
        <f t="shared" si="69"/>
        <v>0</v>
      </c>
      <c r="AE309" s="152">
        <f t="shared" si="69"/>
        <v>0</v>
      </c>
      <c r="AF309" s="152">
        <f t="shared" si="69"/>
        <v>0</v>
      </c>
      <c r="AG309" s="152">
        <f t="shared" si="69"/>
        <v>0</v>
      </c>
      <c r="AH309" s="152">
        <f t="shared" si="69"/>
        <v>0</v>
      </c>
      <c r="AI309" s="152">
        <f t="shared" si="69"/>
        <v>0</v>
      </c>
      <c r="AJ309" s="152">
        <f t="shared" si="69"/>
        <v>0</v>
      </c>
      <c r="AK309" s="152">
        <f t="shared" si="69"/>
        <v>0</v>
      </c>
      <c r="AL309" s="152">
        <f t="shared" si="69"/>
        <v>0</v>
      </c>
      <c r="AM309" s="152">
        <f t="shared" si="69"/>
        <v>0</v>
      </c>
      <c r="AN309" s="152">
        <f t="shared" si="69"/>
        <v>0</v>
      </c>
      <c r="AO309" s="152">
        <f t="shared" si="69"/>
        <v>0</v>
      </c>
      <c r="AP309" s="152">
        <f t="shared" si="69"/>
        <v>0</v>
      </c>
      <c r="AQ309" s="152">
        <f t="shared" si="69"/>
        <v>0</v>
      </c>
      <c r="AR309" s="152">
        <f t="shared" si="68"/>
        <v>0</v>
      </c>
      <c r="AS309" s="152">
        <f t="shared" si="68"/>
        <v>0</v>
      </c>
      <c r="AT309" s="152">
        <f t="shared" si="68"/>
        <v>0</v>
      </c>
      <c r="AU309" s="152">
        <f t="shared" si="68"/>
        <v>0</v>
      </c>
      <c r="AV309" s="152">
        <f t="shared" si="68"/>
        <v>0</v>
      </c>
    </row>
    <row r="310" spans="1:48" x14ac:dyDescent="0.2">
      <c r="A310" s="165"/>
      <c r="B310" s="151" t="str">
        <f>IFERROR(VLOOKUP($A310,Salaire!$C:$E,2,0),"")</f>
        <v/>
      </c>
      <c r="C310" s="151" t="str">
        <f>IFERROR(VLOOKUP($A310,Salaire!$C:$E,3,0),"")</f>
        <v/>
      </c>
      <c r="D310" s="163"/>
      <c r="E310" s="163"/>
      <c r="F310" s="152" t="str">
        <f t="shared" si="61"/>
        <v/>
      </c>
      <c r="G310" s="152" t="str">
        <f t="shared" si="62"/>
        <v/>
      </c>
      <c r="H310" s="166"/>
      <c r="I310" s="165"/>
      <c r="J310" s="165"/>
      <c r="K310" s="152" t="str">
        <f t="shared" si="63"/>
        <v/>
      </c>
      <c r="L310" s="152" t="str">
        <f t="shared" si="60"/>
        <v/>
      </c>
      <c r="M310" s="152">
        <f t="shared" si="70"/>
        <v>0</v>
      </c>
      <c r="N310" s="152">
        <f t="shared" si="70"/>
        <v>0</v>
      </c>
      <c r="O310" s="152">
        <f t="shared" si="70"/>
        <v>0</v>
      </c>
      <c r="P310" s="152">
        <f t="shared" si="70"/>
        <v>0</v>
      </c>
      <c r="Q310" s="152">
        <f t="shared" si="70"/>
        <v>0</v>
      </c>
      <c r="R310" s="152">
        <f t="shared" si="70"/>
        <v>0</v>
      </c>
      <c r="S310" s="152">
        <f t="shared" si="70"/>
        <v>0</v>
      </c>
      <c r="T310" s="152">
        <f t="shared" si="70"/>
        <v>0</v>
      </c>
      <c r="U310" s="152">
        <f t="shared" si="70"/>
        <v>0</v>
      </c>
      <c r="V310" s="152">
        <f t="shared" si="70"/>
        <v>0</v>
      </c>
      <c r="W310" s="152">
        <f t="shared" si="70"/>
        <v>0</v>
      </c>
      <c r="X310" s="152">
        <f t="shared" si="70"/>
        <v>0</v>
      </c>
      <c r="Y310" s="152">
        <f t="shared" si="70"/>
        <v>0</v>
      </c>
      <c r="Z310" s="152">
        <f t="shared" si="70"/>
        <v>0</v>
      </c>
      <c r="AA310" s="152">
        <f t="shared" si="70"/>
        <v>0</v>
      </c>
      <c r="AB310" s="152">
        <f t="shared" si="70"/>
        <v>0</v>
      </c>
      <c r="AC310" s="152">
        <f t="shared" si="69"/>
        <v>0</v>
      </c>
      <c r="AD310" s="152">
        <f t="shared" si="69"/>
        <v>0</v>
      </c>
      <c r="AE310" s="152">
        <f t="shared" si="69"/>
        <v>0</v>
      </c>
      <c r="AF310" s="152">
        <f t="shared" si="69"/>
        <v>0</v>
      </c>
      <c r="AG310" s="152">
        <f t="shared" si="69"/>
        <v>0</v>
      </c>
      <c r="AH310" s="152">
        <f t="shared" si="69"/>
        <v>0</v>
      </c>
      <c r="AI310" s="152">
        <f t="shared" si="69"/>
        <v>0</v>
      </c>
      <c r="AJ310" s="152">
        <f t="shared" si="69"/>
        <v>0</v>
      </c>
      <c r="AK310" s="152">
        <f t="shared" si="69"/>
        <v>0</v>
      </c>
      <c r="AL310" s="152">
        <f t="shared" si="69"/>
        <v>0</v>
      </c>
      <c r="AM310" s="152">
        <f t="shared" si="69"/>
        <v>0</v>
      </c>
      <c r="AN310" s="152">
        <f t="shared" si="69"/>
        <v>0</v>
      </c>
      <c r="AO310" s="152">
        <f t="shared" si="69"/>
        <v>0</v>
      </c>
      <c r="AP310" s="152">
        <f t="shared" si="69"/>
        <v>0</v>
      </c>
      <c r="AQ310" s="152">
        <f t="shared" si="69"/>
        <v>0</v>
      </c>
      <c r="AR310" s="152">
        <f t="shared" si="68"/>
        <v>0</v>
      </c>
      <c r="AS310" s="152">
        <f t="shared" si="68"/>
        <v>0</v>
      </c>
      <c r="AT310" s="152">
        <f t="shared" si="68"/>
        <v>0</v>
      </c>
      <c r="AU310" s="152">
        <f t="shared" si="68"/>
        <v>0</v>
      </c>
      <c r="AV310" s="152">
        <f t="shared" si="68"/>
        <v>0</v>
      </c>
    </row>
    <row r="311" spans="1:48" x14ac:dyDescent="0.2">
      <c r="A311" s="165"/>
      <c r="B311" s="151" t="str">
        <f>IFERROR(VLOOKUP($A311,Salaire!$C:$E,2,0),"")</f>
        <v/>
      </c>
      <c r="C311" s="151" t="str">
        <f>IFERROR(VLOOKUP($A311,Salaire!$C:$E,3,0),"")</f>
        <v/>
      </c>
      <c r="D311" s="163"/>
      <c r="E311" s="163"/>
      <c r="F311" s="152" t="str">
        <f t="shared" si="61"/>
        <v/>
      </c>
      <c r="G311" s="152" t="str">
        <f t="shared" si="62"/>
        <v/>
      </c>
      <c r="H311" s="166"/>
      <c r="I311" s="165"/>
      <c r="J311" s="165"/>
      <c r="K311" s="152" t="str">
        <f t="shared" si="63"/>
        <v/>
      </c>
      <c r="L311" s="152" t="str">
        <f t="shared" si="60"/>
        <v/>
      </c>
      <c r="M311" s="152">
        <f t="shared" si="70"/>
        <v>0</v>
      </c>
      <c r="N311" s="152">
        <f t="shared" si="70"/>
        <v>0</v>
      </c>
      <c r="O311" s="152">
        <f t="shared" si="70"/>
        <v>0</v>
      </c>
      <c r="P311" s="152">
        <f t="shared" si="70"/>
        <v>0</v>
      </c>
      <c r="Q311" s="152">
        <f t="shared" si="70"/>
        <v>0</v>
      </c>
      <c r="R311" s="152">
        <f t="shared" si="70"/>
        <v>0</v>
      </c>
      <c r="S311" s="152">
        <f t="shared" si="70"/>
        <v>0</v>
      </c>
      <c r="T311" s="152">
        <f t="shared" si="70"/>
        <v>0</v>
      </c>
      <c r="U311" s="152">
        <f t="shared" si="70"/>
        <v>0</v>
      </c>
      <c r="V311" s="152">
        <f t="shared" si="70"/>
        <v>0</v>
      </c>
      <c r="W311" s="152">
        <f t="shared" si="70"/>
        <v>0</v>
      </c>
      <c r="X311" s="152">
        <f t="shared" si="70"/>
        <v>0</v>
      </c>
      <c r="Y311" s="152">
        <f t="shared" si="70"/>
        <v>0</v>
      </c>
      <c r="Z311" s="152">
        <f t="shared" si="70"/>
        <v>0</v>
      </c>
      <c r="AA311" s="152">
        <f t="shared" si="70"/>
        <v>0</v>
      </c>
      <c r="AB311" s="152">
        <f t="shared" si="70"/>
        <v>0</v>
      </c>
      <c r="AC311" s="152">
        <f t="shared" si="69"/>
        <v>0</v>
      </c>
      <c r="AD311" s="152">
        <f t="shared" si="69"/>
        <v>0</v>
      </c>
      <c r="AE311" s="152">
        <f t="shared" si="69"/>
        <v>0</v>
      </c>
      <c r="AF311" s="152">
        <f t="shared" si="69"/>
        <v>0</v>
      </c>
      <c r="AG311" s="152">
        <f t="shared" si="69"/>
        <v>0</v>
      </c>
      <c r="AH311" s="152">
        <f t="shared" si="69"/>
        <v>0</v>
      </c>
      <c r="AI311" s="152">
        <f t="shared" si="69"/>
        <v>0</v>
      </c>
      <c r="AJ311" s="152">
        <f t="shared" si="69"/>
        <v>0</v>
      </c>
      <c r="AK311" s="152">
        <f t="shared" si="69"/>
        <v>0</v>
      </c>
      <c r="AL311" s="152">
        <f t="shared" si="69"/>
        <v>0</v>
      </c>
      <c r="AM311" s="152">
        <f t="shared" si="69"/>
        <v>0</v>
      </c>
      <c r="AN311" s="152">
        <f t="shared" si="69"/>
        <v>0</v>
      </c>
      <c r="AO311" s="152">
        <f t="shared" si="69"/>
        <v>0</v>
      </c>
      <c r="AP311" s="152">
        <f t="shared" si="69"/>
        <v>0</v>
      </c>
      <c r="AQ311" s="152">
        <f t="shared" si="69"/>
        <v>0</v>
      </c>
      <c r="AR311" s="152">
        <f t="shared" si="68"/>
        <v>0</v>
      </c>
      <c r="AS311" s="152">
        <f t="shared" si="68"/>
        <v>0</v>
      </c>
      <c r="AT311" s="152">
        <f t="shared" si="68"/>
        <v>0</v>
      </c>
      <c r="AU311" s="152">
        <f t="shared" si="68"/>
        <v>0</v>
      </c>
      <c r="AV311" s="152">
        <f t="shared" si="68"/>
        <v>0</v>
      </c>
    </row>
    <row r="312" spans="1:48" x14ac:dyDescent="0.2">
      <c r="A312" s="165"/>
      <c r="B312" s="151" t="str">
        <f>IFERROR(VLOOKUP($A312,Salaire!$C:$E,2,0),"")</f>
        <v/>
      </c>
      <c r="C312" s="151" t="str">
        <f>IFERROR(VLOOKUP($A312,Salaire!$C:$E,3,0),"")</f>
        <v/>
      </c>
      <c r="D312" s="163"/>
      <c r="E312" s="163"/>
      <c r="F312" s="152" t="str">
        <f t="shared" si="61"/>
        <v/>
      </c>
      <c r="G312" s="152" t="str">
        <f t="shared" si="62"/>
        <v/>
      </c>
      <c r="H312" s="166"/>
      <c r="I312" s="165"/>
      <c r="J312" s="165"/>
      <c r="K312" s="152" t="str">
        <f t="shared" si="63"/>
        <v/>
      </c>
      <c r="L312" s="152" t="str">
        <f t="shared" si="60"/>
        <v/>
      </c>
      <c r="M312" s="152">
        <f t="shared" si="70"/>
        <v>0</v>
      </c>
      <c r="N312" s="152">
        <f t="shared" si="70"/>
        <v>0</v>
      </c>
      <c r="O312" s="152">
        <f t="shared" si="70"/>
        <v>0</v>
      </c>
      <c r="P312" s="152">
        <f t="shared" si="70"/>
        <v>0</v>
      </c>
      <c r="Q312" s="152">
        <f t="shared" si="70"/>
        <v>0</v>
      </c>
      <c r="R312" s="152">
        <f t="shared" si="70"/>
        <v>0</v>
      </c>
      <c r="S312" s="152">
        <f t="shared" si="70"/>
        <v>0</v>
      </c>
      <c r="T312" s="152">
        <f t="shared" si="70"/>
        <v>0</v>
      </c>
      <c r="U312" s="152">
        <f t="shared" si="70"/>
        <v>0</v>
      </c>
      <c r="V312" s="152">
        <f t="shared" si="70"/>
        <v>0</v>
      </c>
      <c r="W312" s="152">
        <f t="shared" si="70"/>
        <v>0</v>
      </c>
      <c r="X312" s="152">
        <f t="shared" si="70"/>
        <v>0</v>
      </c>
      <c r="Y312" s="152">
        <f t="shared" si="70"/>
        <v>0</v>
      </c>
      <c r="Z312" s="152">
        <f t="shared" si="70"/>
        <v>0</v>
      </c>
      <c r="AA312" s="152">
        <f t="shared" si="70"/>
        <v>0</v>
      </c>
      <c r="AB312" s="152">
        <f t="shared" si="70"/>
        <v>0</v>
      </c>
      <c r="AC312" s="152">
        <f t="shared" si="69"/>
        <v>0</v>
      </c>
      <c r="AD312" s="152">
        <f t="shared" si="69"/>
        <v>0</v>
      </c>
      <c r="AE312" s="152">
        <f t="shared" si="69"/>
        <v>0</v>
      </c>
      <c r="AF312" s="152">
        <f t="shared" si="69"/>
        <v>0</v>
      </c>
      <c r="AG312" s="152">
        <f t="shared" si="69"/>
        <v>0</v>
      </c>
      <c r="AH312" s="152">
        <f t="shared" si="69"/>
        <v>0</v>
      </c>
      <c r="AI312" s="152">
        <f t="shared" si="69"/>
        <v>0</v>
      </c>
      <c r="AJ312" s="152">
        <f t="shared" si="69"/>
        <v>0</v>
      </c>
      <c r="AK312" s="152">
        <f t="shared" si="69"/>
        <v>0</v>
      </c>
      <c r="AL312" s="152">
        <f t="shared" si="69"/>
        <v>0</v>
      </c>
      <c r="AM312" s="152">
        <f t="shared" si="69"/>
        <v>0</v>
      </c>
      <c r="AN312" s="152">
        <f t="shared" si="69"/>
        <v>0</v>
      </c>
      <c r="AO312" s="152">
        <f t="shared" si="69"/>
        <v>0</v>
      </c>
      <c r="AP312" s="152">
        <f t="shared" si="69"/>
        <v>0</v>
      </c>
      <c r="AQ312" s="152">
        <f t="shared" si="69"/>
        <v>0</v>
      </c>
      <c r="AR312" s="152">
        <f t="shared" si="68"/>
        <v>0</v>
      </c>
      <c r="AS312" s="152">
        <f t="shared" si="68"/>
        <v>0</v>
      </c>
      <c r="AT312" s="152">
        <f t="shared" si="68"/>
        <v>0</v>
      </c>
      <c r="AU312" s="152">
        <f t="shared" si="68"/>
        <v>0</v>
      </c>
      <c r="AV312" s="152">
        <f t="shared" si="68"/>
        <v>0</v>
      </c>
    </row>
    <row r="313" spans="1:48" x14ac:dyDescent="0.2">
      <c r="A313" s="165"/>
      <c r="B313" s="151" t="str">
        <f>IFERROR(VLOOKUP($A313,Salaire!$C:$E,2,0),"")</f>
        <v/>
      </c>
      <c r="C313" s="151" t="str">
        <f>IFERROR(VLOOKUP($A313,Salaire!$C:$E,3,0),"")</f>
        <v/>
      </c>
      <c r="D313" s="163"/>
      <c r="E313" s="163"/>
      <c r="F313" s="152" t="str">
        <f t="shared" si="61"/>
        <v/>
      </c>
      <c r="G313" s="152" t="str">
        <f t="shared" si="62"/>
        <v/>
      </c>
      <c r="H313" s="166"/>
      <c r="I313" s="165"/>
      <c r="J313" s="165"/>
      <c r="K313" s="152" t="str">
        <f t="shared" si="63"/>
        <v/>
      </c>
      <c r="L313" s="152" t="str">
        <f t="shared" si="60"/>
        <v/>
      </c>
      <c r="M313" s="152">
        <f t="shared" si="70"/>
        <v>0</v>
      </c>
      <c r="N313" s="152">
        <f t="shared" si="70"/>
        <v>0</v>
      </c>
      <c r="O313" s="152">
        <f t="shared" si="70"/>
        <v>0</v>
      </c>
      <c r="P313" s="152">
        <f t="shared" si="70"/>
        <v>0</v>
      </c>
      <c r="Q313" s="152">
        <f t="shared" si="70"/>
        <v>0</v>
      </c>
      <c r="R313" s="152">
        <f t="shared" si="70"/>
        <v>0</v>
      </c>
      <c r="S313" s="152">
        <f t="shared" si="70"/>
        <v>0</v>
      </c>
      <c r="T313" s="152">
        <f t="shared" si="70"/>
        <v>0</v>
      </c>
      <c r="U313" s="152">
        <f t="shared" si="70"/>
        <v>0</v>
      </c>
      <c r="V313" s="152">
        <f t="shared" si="70"/>
        <v>0</v>
      </c>
      <c r="W313" s="152">
        <f t="shared" si="70"/>
        <v>0</v>
      </c>
      <c r="X313" s="152">
        <f t="shared" si="70"/>
        <v>0</v>
      </c>
      <c r="Y313" s="152">
        <f t="shared" si="70"/>
        <v>0</v>
      </c>
      <c r="Z313" s="152">
        <f t="shared" si="70"/>
        <v>0</v>
      </c>
      <c r="AA313" s="152">
        <f t="shared" si="70"/>
        <v>0</v>
      </c>
      <c r="AB313" s="152">
        <f t="shared" si="70"/>
        <v>0</v>
      </c>
      <c r="AC313" s="152">
        <f t="shared" si="69"/>
        <v>0</v>
      </c>
      <c r="AD313" s="152">
        <f t="shared" si="69"/>
        <v>0</v>
      </c>
      <c r="AE313" s="152">
        <f t="shared" si="69"/>
        <v>0</v>
      </c>
      <c r="AF313" s="152">
        <f t="shared" si="69"/>
        <v>0</v>
      </c>
      <c r="AG313" s="152">
        <f t="shared" si="69"/>
        <v>0</v>
      </c>
      <c r="AH313" s="152">
        <f t="shared" si="69"/>
        <v>0</v>
      </c>
      <c r="AI313" s="152">
        <f t="shared" si="69"/>
        <v>0</v>
      </c>
      <c r="AJ313" s="152">
        <f t="shared" si="69"/>
        <v>0</v>
      </c>
      <c r="AK313" s="152">
        <f t="shared" si="69"/>
        <v>0</v>
      </c>
      <c r="AL313" s="152">
        <f t="shared" si="69"/>
        <v>0</v>
      </c>
      <c r="AM313" s="152">
        <f t="shared" si="69"/>
        <v>0</v>
      </c>
      <c r="AN313" s="152">
        <f t="shared" si="69"/>
        <v>0</v>
      </c>
      <c r="AO313" s="152">
        <f t="shared" si="69"/>
        <v>0</v>
      </c>
      <c r="AP313" s="152">
        <f t="shared" si="69"/>
        <v>0</v>
      </c>
      <c r="AQ313" s="152">
        <f t="shared" si="69"/>
        <v>0</v>
      </c>
      <c r="AR313" s="152">
        <f t="shared" si="68"/>
        <v>0</v>
      </c>
      <c r="AS313" s="152">
        <f t="shared" si="68"/>
        <v>0</v>
      </c>
      <c r="AT313" s="152">
        <f t="shared" si="68"/>
        <v>0</v>
      </c>
      <c r="AU313" s="152">
        <f t="shared" si="68"/>
        <v>0</v>
      </c>
      <c r="AV313" s="152">
        <f t="shared" si="68"/>
        <v>0</v>
      </c>
    </row>
    <row r="314" spans="1:48" x14ac:dyDescent="0.2">
      <c r="A314" s="165"/>
      <c r="B314" s="151" t="str">
        <f>IFERROR(VLOOKUP($A314,Salaire!$C:$E,2,0),"")</f>
        <v/>
      </c>
      <c r="C314" s="151" t="str">
        <f>IFERROR(VLOOKUP($A314,Salaire!$C:$E,3,0),"")</f>
        <v/>
      </c>
      <c r="D314" s="163"/>
      <c r="E314" s="163"/>
      <c r="F314" s="152" t="str">
        <f t="shared" si="61"/>
        <v/>
      </c>
      <c r="G314" s="152" t="str">
        <f t="shared" si="62"/>
        <v/>
      </c>
      <c r="H314" s="166"/>
      <c r="I314" s="165"/>
      <c r="J314" s="165"/>
      <c r="K314" s="152" t="str">
        <f t="shared" si="63"/>
        <v/>
      </c>
      <c r="L314" s="152" t="str">
        <f t="shared" si="60"/>
        <v/>
      </c>
      <c r="M314" s="152">
        <f t="shared" si="70"/>
        <v>0</v>
      </c>
      <c r="N314" s="152">
        <f t="shared" si="70"/>
        <v>0</v>
      </c>
      <c r="O314" s="152">
        <f t="shared" si="70"/>
        <v>0</v>
      </c>
      <c r="P314" s="152">
        <f t="shared" si="70"/>
        <v>0</v>
      </c>
      <c r="Q314" s="152">
        <f t="shared" si="70"/>
        <v>0</v>
      </c>
      <c r="R314" s="152">
        <f t="shared" si="70"/>
        <v>0</v>
      </c>
      <c r="S314" s="152">
        <f t="shared" si="70"/>
        <v>0</v>
      </c>
      <c r="T314" s="152">
        <f t="shared" si="70"/>
        <v>0</v>
      </c>
      <c r="U314" s="152">
        <f t="shared" si="70"/>
        <v>0</v>
      </c>
      <c r="V314" s="152">
        <f t="shared" si="70"/>
        <v>0</v>
      </c>
      <c r="W314" s="152">
        <f t="shared" si="70"/>
        <v>0</v>
      </c>
      <c r="X314" s="152">
        <f t="shared" si="70"/>
        <v>0</v>
      </c>
      <c r="Y314" s="152">
        <f t="shared" si="70"/>
        <v>0</v>
      </c>
      <c r="Z314" s="152">
        <f t="shared" si="70"/>
        <v>0</v>
      </c>
      <c r="AA314" s="152">
        <f t="shared" si="70"/>
        <v>0</v>
      </c>
      <c r="AB314" s="152">
        <f t="shared" si="70"/>
        <v>0</v>
      </c>
      <c r="AC314" s="152">
        <f t="shared" si="69"/>
        <v>0</v>
      </c>
      <c r="AD314" s="152">
        <f t="shared" si="69"/>
        <v>0</v>
      </c>
      <c r="AE314" s="152">
        <f t="shared" si="69"/>
        <v>0</v>
      </c>
      <c r="AF314" s="152">
        <f t="shared" si="69"/>
        <v>0</v>
      </c>
      <c r="AG314" s="152">
        <f t="shared" si="69"/>
        <v>0</v>
      </c>
      <c r="AH314" s="152">
        <f t="shared" si="69"/>
        <v>0</v>
      </c>
      <c r="AI314" s="152">
        <f t="shared" si="69"/>
        <v>0</v>
      </c>
      <c r="AJ314" s="152">
        <f t="shared" si="69"/>
        <v>0</v>
      </c>
      <c r="AK314" s="152">
        <f t="shared" si="69"/>
        <v>0</v>
      </c>
      <c r="AL314" s="152">
        <f t="shared" si="69"/>
        <v>0</v>
      </c>
      <c r="AM314" s="152">
        <f t="shared" si="69"/>
        <v>0</v>
      </c>
      <c r="AN314" s="152">
        <f t="shared" si="69"/>
        <v>0</v>
      </c>
      <c r="AO314" s="152">
        <f t="shared" si="69"/>
        <v>0</v>
      </c>
      <c r="AP314" s="152">
        <f t="shared" si="69"/>
        <v>0</v>
      </c>
      <c r="AQ314" s="152">
        <f t="shared" si="69"/>
        <v>0</v>
      </c>
      <c r="AR314" s="152">
        <f t="shared" si="68"/>
        <v>0</v>
      </c>
      <c r="AS314" s="152">
        <f t="shared" si="68"/>
        <v>0</v>
      </c>
      <c r="AT314" s="152">
        <f t="shared" si="68"/>
        <v>0</v>
      </c>
      <c r="AU314" s="152">
        <f t="shared" si="68"/>
        <v>0</v>
      </c>
      <c r="AV314" s="152">
        <f t="shared" si="68"/>
        <v>0</v>
      </c>
    </row>
    <row r="315" spans="1:48" x14ac:dyDescent="0.2">
      <c r="A315" s="165"/>
      <c r="B315" s="151" t="str">
        <f>IFERROR(VLOOKUP($A315,Salaire!$C:$E,2,0),"")</f>
        <v/>
      </c>
      <c r="C315" s="151" t="str">
        <f>IFERROR(VLOOKUP($A315,Salaire!$C:$E,3,0),"")</f>
        <v/>
      </c>
      <c r="D315" s="163"/>
      <c r="E315" s="163"/>
      <c r="F315" s="152" t="str">
        <f t="shared" si="61"/>
        <v/>
      </c>
      <c r="G315" s="152" t="str">
        <f t="shared" si="62"/>
        <v/>
      </c>
      <c r="H315" s="166"/>
      <c r="I315" s="165"/>
      <c r="J315" s="165"/>
      <c r="K315" s="152" t="str">
        <f t="shared" si="63"/>
        <v/>
      </c>
      <c r="L315" s="152" t="str">
        <f t="shared" si="60"/>
        <v/>
      </c>
      <c r="M315" s="152">
        <f t="shared" si="70"/>
        <v>0</v>
      </c>
      <c r="N315" s="152">
        <f t="shared" si="70"/>
        <v>0</v>
      </c>
      <c r="O315" s="152">
        <f t="shared" si="70"/>
        <v>0</v>
      </c>
      <c r="P315" s="152">
        <f t="shared" si="70"/>
        <v>0</v>
      </c>
      <c r="Q315" s="152">
        <f t="shared" si="70"/>
        <v>0</v>
      </c>
      <c r="R315" s="152">
        <f t="shared" si="70"/>
        <v>0</v>
      </c>
      <c r="S315" s="152">
        <f t="shared" si="70"/>
        <v>0</v>
      </c>
      <c r="T315" s="152">
        <f t="shared" si="70"/>
        <v>0</v>
      </c>
      <c r="U315" s="152">
        <f t="shared" si="70"/>
        <v>0</v>
      </c>
      <c r="V315" s="152">
        <f t="shared" si="70"/>
        <v>0</v>
      </c>
      <c r="W315" s="152">
        <f t="shared" si="70"/>
        <v>0</v>
      </c>
      <c r="X315" s="152">
        <f t="shared" si="70"/>
        <v>0</v>
      </c>
      <c r="Y315" s="152">
        <f t="shared" si="70"/>
        <v>0</v>
      </c>
      <c r="Z315" s="152">
        <f t="shared" si="70"/>
        <v>0</v>
      </c>
      <c r="AA315" s="152">
        <f t="shared" si="70"/>
        <v>0</v>
      </c>
      <c r="AB315" s="152">
        <f t="shared" si="70"/>
        <v>0</v>
      </c>
      <c r="AC315" s="152">
        <f t="shared" si="69"/>
        <v>0</v>
      </c>
      <c r="AD315" s="152">
        <f t="shared" si="69"/>
        <v>0</v>
      </c>
      <c r="AE315" s="152">
        <f t="shared" si="69"/>
        <v>0</v>
      </c>
      <c r="AF315" s="152">
        <f t="shared" si="69"/>
        <v>0</v>
      </c>
      <c r="AG315" s="152">
        <f t="shared" si="69"/>
        <v>0</v>
      </c>
      <c r="AH315" s="152">
        <f t="shared" si="69"/>
        <v>0</v>
      </c>
      <c r="AI315" s="152">
        <f t="shared" si="69"/>
        <v>0</v>
      </c>
      <c r="AJ315" s="152">
        <f t="shared" si="69"/>
        <v>0</v>
      </c>
      <c r="AK315" s="152">
        <f t="shared" si="69"/>
        <v>0</v>
      </c>
      <c r="AL315" s="152">
        <f t="shared" si="69"/>
        <v>0</v>
      </c>
      <c r="AM315" s="152">
        <f t="shared" si="69"/>
        <v>0</v>
      </c>
      <c r="AN315" s="152">
        <f t="shared" si="69"/>
        <v>0</v>
      </c>
      <c r="AO315" s="152">
        <f t="shared" si="69"/>
        <v>0</v>
      </c>
      <c r="AP315" s="152">
        <f t="shared" si="69"/>
        <v>0</v>
      </c>
      <c r="AQ315" s="152">
        <f t="shared" si="69"/>
        <v>0</v>
      </c>
      <c r="AR315" s="152">
        <f t="shared" si="68"/>
        <v>0</v>
      </c>
      <c r="AS315" s="152">
        <f t="shared" si="68"/>
        <v>0</v>
      </c>
      <c r="AT315" s="152">
        <f t="shared" si="68"/>
        <v>0</v>
      </c>
      <c r="AU315" s="152">
        <f t="shared" si="68"/>
        <v>0</v>
      </c>
      <c r="AV315" s="152">
        <f t="shared" si="68"/>
        <v>0</v>
      </c>
    </row>
    <row r="316" spans="1:48" x14ac:dyDescent="0.2">
      <c r="A316" s="165"/>
      <c r="B316" s="151" t="str">
        <f>IFERROR(VLOOKUP($A316,Salaire!$C:$E,2,0),"")</f>
        <v/>
      </c>
      <c r="C316" s="151" t="str">
        <f>IFERROR(VLOOKUP($A316,Salaire!$C:$E,3,0),"")</f>
        <v/>
      </c>
      <c r="D316" s="163"/>
      <c r="E316" s="163"/>
      <c r="F316" s="152" t="str">
        <f t="shared" si="61"/>
        <v/>
      </c>
      <c r="G316" s="152" t="str">
        <f t="shared" si="62"/>
        <v/>
      </c>
      <c r="H316" s="166"/>
      <c r="I316" s="165"/>
      <c r="J316" s="165"/>
      <c r="K316" s="152" t="str">
        <f t="shared" si="63"/>
        <v/>
      </c>
      <c r="L316" s="152" t="str">
        <f t="shared" si="60"/>
        <v/>
      </c>
      <c r="M316" s="152">
        <f t="shared" si="70"/>
        <v>0</v>
      </c>
      <c r="N316" s="152">
        <f t="shared" si="70"/>
        <v>0</v>
      </c>
      <c r="O316" s="152">
        <f t="shared" si="70"/>
        <v>0</v>
      </c>
      <c r="P316" s="152">
        <f t="shared" si="70"/>
        <v>0</v>
      </c>
      <c r="Q316" s="152">
        <f t="shared" si="70"/>
        <v>0</v>
      </c>
      <c r="R316" s="152">
        <f t="shared" si="70"/>
        <v>0</v>
      </c>
      <c r="S316" s="152">
        <f t="shared" si="70"/>
        <v>0</v>
      </c>
      <c r="T316" s="152">
        <f t="shared" si="70"/>
        <v>0</v>
      </c>
      <c r="U316" s="152">
        <f t="shared" si="70"/>
        <v>0</v>
      </c>
      <c r="V316" s="152">
        <f t="shared" si="70"/>
        <v>0</v>
      </c>
      <c r="W316" s="152">
        <f t="shared" si="70"/>
        <v>0</v>
      </c>
      <c r="X316" s="152">
        <f t="shared" si="70"/>
        <v>0</v>
      </c>
      <c r="Y316" s="152">
        <f t="shared" si="70"/>
        <v>0</v>
      </c>
      <c r="Z316" s="152">
        <f t="shared" si="70"/>
        <v>0</v>
      </c>
      <c r="AA316" s="152">
        <f t="shared" si="70"/>
        <v>0</v>
      </c>
      <c r="AB316" s="152">
        <f t="shared" si="70"/>
        <v>0</v>
      </c>
      <c r="AC316" s="152">
        <f t="shared" si="69"/>
        <v>0</v>
      </c>
      <c r="AD316" s="152">
        <f t="shared" si="69"/>
        <v>0</v>
      </c>
      <c r="AE316" s="152">
        <f t="shared" si="69"/>
        <v>0</v>
      </c>
      <c r="AF316" s="152">
        <f t="shared" si="69"/>
        <v>0</v>
      </c>
      <c r="AG316" s="152">
        <f t="shared" si="69"/>
        <v>0</v>
      </c>
      <c r="AH316" s="152">
        <f t="shared" si="69"/>
        <v>0</v>
      </c>
      <c r="AI316" s="152">
        <f t="shared" si="69"/>
        <v>0</v>
      </c>
      <c r="AJ316" s="152">
        <f t="shared" si="69"/>
        <v>0</v>
      </c>
      <c r="AK316" s="152">
        <f t="shared" si="69"/>
        <v>0</v>
      </c>
      <c r="AL316" s="152">
        <f t="shared" si="69"/>
        <v>0</v>
      </c>
      <c r="AM316" s="152">
        <f t="shared" si="69"/>
        <v>0</v>
      </c>
      <c r="AN316" s="152">
        <f t="shared" si="69"/>
        <v>0</v>
      </c>
      <c r="AO316" s="152">
        <f t="shared" si="69"/>
        <v>0</v>
      </c>
      <c r="AP316" s="152">
        <f t="shared" si="69"/>
        <v>0</v>
      </c>
      <c r="AQ316" s="152">
        <f t="shared" si="69"/>
        <v>0</v>
      </c>
      <c r="AR316" s="152">
        <f t="shared" si="68"/>
        <v>0</v>
      </c>
      <c r="AS316" s="152">
        <f t="shared" si="68"/>
        <v>0</v>
      </c>
      <c r="AT316" s="152">
        <f t="shared" si="68"/>
        <v>0</v>
      </c>
      <c r="AU316" s="152">
        <f t="shared" si="68"/>
        <v>0</v>
      </c>
      <c r="AV316" s="152">
        <f t="shared" si="68"/>
        <v>0</v>
      </c>
    </row>
    <row r="317" spans="1:48" x14ac:dyDescent="0.2">
      <c r="A317" s="165"/>
      <c r="B317" s="151" t="str">
        <f>IFERROR(VLOOKUP($A317,Salaire!$C:$E,2,0),"")</f>
        <v/>
      </c>
      <c r="C317" s="151" t="str">
        <f>IFERROR(VLOOKUP($A317,Salaire!$C:$E,3,0),"")</f>
        <v/>
      </c>
      <c r="D317" s="163"/>
      <c r="E317" s="163"/>
      <c r="F317" s="152" t="str">
        <f t="shared" si="61"/>
        <v/>
      </c>
      <c r="G317" s="152" t="str">
        <f t="shared" si="62"/>
        <v/>
      </c>
      <c r="H317" s="166"/>
      <c r="I317" s="165"/>
      <c r="J317" s="165"/>
      <c r="K317" s="152" t="str">
        <f t="shared" si="63"/>
        <v/>
      </c>
      <c r="L317" s="152" t="str">
        <f t="shared" si="60"/>
        <v/>
      </c>
      <c r="M317" s="152">
        <f t="shared" si="70"/>
        <v>0</v>
      </c>
      <c r="N317" s="152">
        <f t="shared" si="70"/>
        <v>0</v>
      </c>
      <c r="O317" s="152">
        <f t="shared" si="70"/>
        <v>0</v>
      </c>
      <c r="P317" s="152">
        <f t="shared" si="70"/>
        <v>0</v>
      </c>
      <c r="Q317" s="152">
        <f t="shared" si="70"/>
        <v>0</v>
      </c>
      <c r="R317" s="152">
        <f t="shared" si="70"/>
        <v>0</v>
      </c>
      <c r="S317" s="152">
        <f t="shared" si="70"/>
        <v>0</v>
      </c>
      <c r="T317" s="152">
        <f t="shared" si="70"/>
        <v>0</v>
      </c>
      <c r="U317" s="152">
        <f t="shared" si="70"/>
        <v>0</v>
      </c>
      <c r="V317" s="152">
        <f t="shared" si="70"/>
        <v>0</v>
      </c>
      <c r="W317" s="152">
        <f t="shared" si="70"/>
        <v>0</v>
      </c>
      <c r="X317" s="152">
        <f t="shared" si="70"/>
        <v>0</v>
      </c>
      <c r="Y317" s="152">
        <f t="shared" si="70"/>
        <v>0</v>
      </c>
      <c r="Z317" s="152">
        <f t="shared" si="70"/>
        <v>0</v>
      </c>
      <c r="AA317" s="152">
        <f t="shared" si="70"/>
        <v>0</v>
      </c>
      <c r="AB317" s="152">
        <f t="shared" si="70"/>
        <v>0</v>
      </c>
      <c r="AC317" s="152">
        <f t="shared" si="69"/>
        <v>0</v>
      </c>
      <c r="AD317" s="152">
        <f t="shared" si="69"/>
        <v>0</v>
      </c>
      <c r="AE317" s="152">
        <f t="shared" si="69"/>
        <v>0</v>
      </c>
      <c r="AF317" s="152">
        <f t="shared" si="69"/>
        <v>0</v>
      </c>
      <c r="AG317" s="152">
        <f t="shared" si="69"/>
        <v>0</v>
      </c>
      <c r="AH317" s="152">
        <f t="shared" si="69"/>
        <v>0</v>
      </c>
      <c r="AI317" s="152">
        <f t="shared" si="69"/>
        <v>0</v>
      </c>
      <c r="AJ317" s="152">
        <f t="shared" si="69"/>
        <v>0</v>
      </c>
      <c r="AK317" s="152">
        <f t="shared" si="69"/>
        <v>0</v>
      </c>
      <c r="AL317" s="152">
        <f t="shared" si="69"/>
        <v>0</v>
      </c>
      <c r="AM317" s="152">
        <f t="shared" si="69"/>
        <v>0</v>
      </c>
      <c r="AN317" s="152">
        <f t="shared" si="69"/>
        <v>0</v>
      </c>
      <c r="AO317" s="152">
        <f t="shared" si="69"/>
        <v>0</v>
      </c>
      <c r="AP317" s="152">
        <f t="shared" si="69"/>
        <v>0</v>
      </c>
      <c r="AQ317" s="152">
        <f t="shared" si="69"/>
        <v>0</v>
      </c>
      <c r="AR317" s="152">
        <f t="shared" si="68"/>
        <v>0</v>
      </c>
      <c r="AS317" s="152">
        <f t="shared" si="68"/>
        <v>0</v>
      </c>
      <c r="AT317" s="152">
        <f t="shared" si="68"/>
        <v>0</v>
      </c>
      <c r="AU317" s="152">
        <f t="shared" si="68"/>
        <v>0</v>
      </c>
      <c r="AV317" s="152">
        <f t="shared" si="68"/>
        <v>0</v>
      </c>
    </row>
    <row r="318" spans="1:48" x14ac:dyDescent="0.2">
      <c r="A318" s="165"/>
      <c r="B318" s="151" t="str">
        <f>IFERROR(VLOOKUP($A318,Salaire!$C:$E,2,0),"")</f>
        <v/>
      </c>
      <c r="C318" s="151" t="str">
        <f>IFERROR(VLOOKUP($A318,Salaire!$C:$E,3,0),"")</f>
        <v/>
      </c>
      <c r="D318" s="163"/>
      <c r="E318" s="163"/>
      <c r="F318" s="152" t="str">
        <f t="shared" si="61"/>
        <v/>
      </c>
      <c r="G318" s="152" t="str">
        <f t="shared" si="62"/>
        <v/>
      </c>
      <c r="H318" s="166"/>
      <c r="I318" s="165"/>
      <c r="J318" s="165"/>
      <c r="K318" s="152" t="str">
        <f t="shared" si="63"/>
        <v/>
      </c>
      <c r="L318" s="152" t="str">
        <f t="shared" si="60"/>
        <v/>
      </c>
      <c r="M318" s="152">
        <f t="shared" si="70"/>
        <v>0</v>
      </c>
      <c r="N318" s="152">
        <f t="shared" si="70"/>
        <v>0</v>
      </c>
      <c r="O318" s="152">
        <f t="shared" si="70"/>
        <v>0</v>
      </c>
      <c r="P318" s="152">
        <f t="shared" si="70"/>
        <v>0</v>
      </c>
      <c r="Q318" s="152">
        <f t="shared" si="70"/>
        <v>0</v>
      </c>
      <c r="R318" s="152">
        <f t="shared" si="70"/>
        <v>0</v>
      </c>
      <c r="S318" s="152">
        <f t="shared" si="70"/>
        <v>0</v>
      </c>
      <c r="T318" s="152">
        <f t="shared" si="70"/>
        <v>0</v>
      </c>
      <c r="U318" s="152">
        <f t="shared" si="70"/>
        <v>0</v>
      </c>
      <c r="V318" s="152">
        <f t="shared" si="70"/>
        <v>0</v>
      </c>
      <c r="W318" s="152">
        <f t="shared" si="70"/>
        <v>0</v>
      </c>
      <c r="X318" s="152">
        <f t="shared" si="70"/>
        <v>0</v>
      </c>
      <c r="Y318" s="152">
        <f t="shared" si="70"/>
        <v>0</v>
      </c>
      <c r="Z318" s="152">
        <f t="shared" si="70"/>
        <v>0</v>
      </c>
      <c r="AA318" s="152">
        <f t="shared" si="70"/>
        <v>0</v>
      </c>
      <c r="AB318" s="152">
        <f t="shared" ref="AB318:AQ333" si="71">+IF(AND(AB$4&gt;=EOMONTH($I318,0),AB$4&lt;=EOMONTH($J318,0)),$L318,0)</f>
        <v>0</v>
      </c>
      <c r="AC318" s="152">
        <f t="shared" si="71"/>
        <v>0</v>
      </c>
      <c r="AD318" s="152">
        <f t="shared" si="71"/>
        <v>0</v>
      </c>
      <c r="AE318" s="152">
        <f t="shared" si="71"/>
        <v>0</v>
      </c>
      <c r="AF318" s="152">
        <f t="shared" si="71"/>
        <v>0</v>
      </c>
      <c r="AG318" s="152">
        <f t="shared" si="71"/>
        <v>0</v>
      </c>
      <c r="AH318" s="152">
        <f t="shared" si="71"/>
        <v>0</v>
      </c>
      <c r="AI318" s="152">
        <f t="shared" si="71"/>
        <v>0</v>
      </c>
      <c r="AJ318" s="152">
        <f t="shared" si="71"/>
        <v>0</v>
      </c>
      <c r="AK318" s="152">
        <f t="shared" si="71"/>
        <v>0</v>
      </c>
      <c r="AL318" s="152">
        <f t="shared" si="71"/>
        <v>0</v>
      </c>
      <c r="AM318" s="152">
        <f t="shared" si="71"/>
        <v>0</v>
      </c>
      <c r="AN318" s="152">
        <f t="shared" si="71"/>
        <v>0</v>
      </c>
      <c r="AO318" s="152">
        <f t="shared" si="71"/>
        <v>0</v>
      </c>
      <c r="AP318" s="152">
        <f t="shared" si="71"/>
        <v>0</v>
      </c>
      <c r="AQ318" s="152">
        <f t="shared" si="71"/>
        <v>0</v>
      </c>
      <c r="AR318" s="152">
        <f t="shared" si="68"/>
        <v>0</v>
      </c>
      <c r="AS318" s="152">
        <f t="shared" si="68"/>
        <v>0</v>
      </c>
      <c r="AT318" s="152">
        <f t="shared" si="68"/>
        <v>0</v>
      </c>
      <c r="AU318" s="152">
        <f t="shared" si="68"/>
        <v>0</v>
      </c>
      <c r="AV318" s="152">
        <f t="shared" si="68"/>
        <v>0</v>
      </c>
    </row>
    <row r="319" spans="1:48" x14ac:dyDescent="0.2">
      <c r="A319" s="165"/>
      <c r="B319" s="151" t="str">
        <f>IFERROR(VLOOKUP($A319,Salaire!$C:$E,2,0),"")</f>
        <v/>
      </c>
      <c r="C319" s="151" t="str">
        <f>IFERROR(VLOOKUP($A319,Salaire!$C:$E,3,0),"")</f>
        <v/>
      </c>
      <c r="D319" s="163"/>
      <c r="E319" s="163"/>
      <c r="F319" s="152" t="str">
        <f t="shared" si="61"/>
        <v/>
      </c>
      <c r="G319" s="152" t="str">
        <f t="shared" si="62"/>
        <v/>
      </c>
      <c r="H319" s="166"/>
      <c r="I319" s="165"/>
      <c r="J319" s="165"/>
      <c r="K319" s="152" t="str">
        <f t="shared" si="63"/>
        <v/>
      </c>
      <c r="L319" s="152" t="str">
        <f t="shared" si="60"/>
        <v/>
      </c>
      <c r="M319" s="152">
        <f t="shared" ref="M319:AB334" si="72">+IF(AND(M$4&gt;=EOMONTH($I319,0),M$4&lt;=EOMONTH($J319,0)),$L319,0)</f>
        <v>0</v>
      </c>
      <c r="N319" s="152">
        <f t="shared" si="72"/>
        <v>0</v>
      </c>
      <c r="O319" s="152">
        <f t="shared" si="72"/>
        <v>0</v>
      </c>
      <c r="P319" s="152">
        <f t="shared" si="72"/>
        <v>0</v>
      </c>
      <c r="Q319" s="152">
        <f t="shared" si="72"/>
        <v>0</v>
      </c>
      <c r="R319" s="152">
        <f t="shared" si="72"/>
        <v>0</v>
      </c>
      <c r="S319" s="152">
        <f t="shared" si="72"/>
        <v>0</v>
      </c>
      <c r="T319" s="152">
        <f t="shared" si="72"/>
        <v>0</v>
      </c>
      <c r="U319" s="152">
        <f t="shared" si="72"/>
        <v>0</v>
      </c>
      <c r="V319" s="152">
        <f t="shared" si="72"/>
        <v>0</v>
      </c>
      <c r="W319" s="152">
        <f t="shared" si="72"/>
        <v>0</v>
      </c>
      <c r="X319" s="152">
        <f t="shared" si="72"/>
        <v>0</v>
      </c>
      <c r="Y319" s="152">
        <f t="shared" si="72"/>
        <v>0</v>
      </c>
      <c r="Z319" s="152">
        <f t="shared" si="72"/>
        <v>0</v>
      </c>
      <c r="AA319" s="152">
        <f t="shared" si="72"/>
        <v>0</v>
      </c>
      <c r="AB319" s="152">
        <f t="shared" si="72"/>
        <v>0</v>
      </c>
      <c r="AC319" s="152">
        <f t="shared" si="71"/>
        <v>0</v>
      </c>
      <c r="AD319" s="152">
        <f t="shared" si="71"/>
        <v>0</v>
      </c>
      <c r="AE319" s="152">
        <f t="shared" si="71"/>
        <v>0</v>
      </c>
      <c r="AF319" s="152">
        <f t="shared" si="71"/>
        <v>0</v>
      </c>
      <c r="AG319" s="152">
        <f t="shared" si="71"/>
        <v>0</v>
      </c>
      <c r="AH319" s="152">
        <f t="shared" si="71"/>
        <v>0</v>
      </c>
      <c r="AI319" s="152">
        <f t="shared" si="71"/>
        <v>0</v>
      </c>
      <c r="AJ319" s="152">
        <f t="shared" si="71"/>
        <v>0</v>
      </c>
      <c r="AK319" s="152">
        <f t="shared" si="71"/>
        <v>0</v>
      </c>
      <c r="AL319" s="152">
        <f t="shared" si="71"/>
        <v>0</v>
      </c>
      <c r="AM319" s="152">
        <f t="shared" si="71"/>
        <v>0</v>
      </c>
      <c r="AN319" s="152">
        <f t="shared" si="71"/>
        <v>0</v>
      </c>
      <c r="AO319" s="152">
        <f t="shared" si="71"/>
        <v>0</v>
      </c>
      <c r="AP319" s="152">
        <f t="shared" si="71"/>
        <v>0</v>
      </c>
      <c r="AQ319" s="152">
        <f t="shared" si="71"/>
        <v>0</v>
      </c>
      <c r="AR319" s="152">
        <f t="shared" si="68"/>
        <v>0</v>
      </c>
      <c r="AS319" s="152">
        <f t="shared" si="68"/>
        <v>0</v>
      </c>
      <c r="AT319" s="152">
        <f t="shared" si="68"/>
        <v>0</v>
      </c>
      <c r="AU319" s="152">
        <f t="shared" si="68"/>
        <v>0</v>
      </c>
      <c r="AV319" s="152">
        <f t="shared" si="68"/>
        <v>0</v>
      </c>
    </row>
    <row r="320" spans="1:48" x14ac:dyDescent="0.2">
      <c r="A320" s="165"/>
      <c r="B320" s="151" t="str">
        <f>IFERROR(VLOOKUP($A320,Salaire!$C:$E,2,0),"")</f>
        <v/>
      </c>
      <c r="C320" s="151" t="str">
        <f>IFERROR(VLOOKUP($A320,Salaire!$C:$E,3,0),"")</f>
        <v/>
      </c>
      <c r="D320" s="163"/>
      <c r="E320" s="163"/>
      <c r="F320" s="152" t="str">
        <f t="shared" si="61"/>
        <v/>
      </c>
      <c r="G320" s="152" t="str">
        <f t="shared" si="62"/>
        <v/>
      </c>
      <c r="H320" s="166"/>
      <c r="I320" s="165"/>
      <c r="J320" s="165"/>
      <c r="K320" s="152" t="str">
        <f t="shared" si="63"/>
        <v/>
      </c>
      <c r="L320" s="152" t="str">
        <f t="shared" si="60"/>
        <v/>
      </c>
      <c r="M320" s="152">
        <f t="shared" si="72"/>
        <v>0</v>
      </c>
      <c r="N320" s="152">
        <f t="shared" si="72"/>
        <v>0</v>
      </c>
      <c r="O320" s="152">
        <f t="shared" si="72"/>
        <v>0</v>
      </c>
      <c r="P320" s="152">
        <f t="shared" si="72"/>
        <v>0</v>
      </c>
      <c r="Q320" s="152">
        <f t="shared" si="72"/>
        <v>0</v>
      </c>
      <c r="R320" s="152">
        <f t="shared" si="72"/>
        <v>0</v>
      </c>
      <c r="S320" s="152">
        <f t="shared" si="72"/>
        <v>0</v>
      </c>
      <c r="T320" s="152">
        <f t="shared" si="72"/>
        <v>0</v>
      </c>
      <c r="U320" s="152">
        <f t="shared" si="72"/>
        <v>0</v>
      </c>
      <c r="V320" s="152">
        <f t="shared" si="72"/>
        <v>0</v>
      </c>
      <c r="W320" s="152">
        <f t="shared" si="72"/>
        <v>0</v>
      </c>
      <c r="X320" s="152">
        <f t="shared" si="72"/>
        <v>0</v>
      </c>
      <c r="Y320" s="152">
        <f t="shared" si="72"/>
        <v>0</v>
      </c>
      <c r="Z320" s="152">
        <f t="shared" si="72"/>
        <v>0</v>
      </c>
      <c r="AA320" s="152">
        <f t="shared" si="72"/>
        <v>0</v>
      </c>
      <c r="AB320" s="152">
        <f t="shared" si="72"/>
        <v>0</v>
      </c>
      <c r="AC320" s="152">
        <f t="shared" si="71"/>
        <v>0</v>
      </c>
      <c r="AD320" s="152">
        <f t="shared" si="71"/>
        <v>0</v>
      </c>
      <c r="AE320" s="152">
        <f t="shared" si="71"/>
        <v>0</v>
      </c>
      <c r="AF320" s="152">
        <f t="shared" si="71"/>
        <v>0</v>
      </c>
      <c r="AG320" s="152">
        <f t="shared" si="71"/>
        <v>0</v>
      </c>
      <c r="AH320" s="152">
        <f t="shared" si="71"/>
        <v>0</v>
      </c>
      <c r="AI320" s="152">
        <f t="shared" si="71"/>
        <v>0</v>
      </c>
      <c r="AJ320" s="152">
        <f t="shared" si="71"/>
        <v>0</v>
      </c>
      <c r="AK320" s="152">
        <f t="shared" si="71"/>
        <v>0</v>
      </c>
      <c r="AL320" s="152">
        <f t="shared" si="71"/>
        <v>0</v>
      </c>
      <c r="AM320" s="152">
        <f t="shared" si="71"/>
        <v>0</v>
      </c>
      <c r="AN320" s="152">
        <f t="shared" si="71"/>
        <v>0</v>
      </c>
      <c r="AO320" s="152">
        <f t="shared" si="71"/>
        <v>0</v>
      </c>
      <c r="AP320" s="152">
        <f t="shared" si="71"/>
        <v>0</v>
      </c>
      <c r="AQ320" s="152">
        <f t="shared" si="71"/>
        <v>0</v>
      </c>
      <c r="AR320" s="152">
        <f t="shared" si="68"/>
        <v>0</v>
      </c>
      <c r="AS320" s="152">
        <f t="shared" si="68"/>
        <v>0</v>
      </c>
      <c r="AT320" s="152">
        <f t="shared" si="68"/>
        <v>0</v>
      </c>
      <c r="AU320" s="152">
        <f t="shared" si="68"/>
        <v>0</v>
      </c>
      <c r="AV320" s="152">
        <f t="shared" si="68"/>
        <v>0</v>
      </c>
    </row>
    <row r="321" spans="1:48" x14ac:dyDescent="0.2">
      <c r="A321" s="165"/>
      <c r="B321" s="151" t="str">
        <f>IFERROR(VLOOKUP($A321,Salaire!$C:$E,2,0),"")</f>
        <v/>
      </c>
      <c r="C321" s="151" t="str">
        <f>IFERROR(VLOOKUP($A321,Salaire!$C:$E,3,0),"")</f>
        <v/>
      </c>
      <c r="D321" s="163"/>
      <c r="E321" s="163"/>
      <c r="F321" s="152" t="str">
        <f t="shared" si="61"/>
        <v/>
      </c>
      <c r="G321" s="152" t="str">
        <f t="shared" si="62"/>
        <v/>
      </c>
      <c r="H321" s="166"/>
      <c r="I321" s="165"/>
      <c r="J321" s="165"/>
      <c r="K321" s="152" t="str">
        <f t="shared" si="63"/>
        <v/>
      </c>
      <c r="L321" s="152" t="str">
        <f t="shared" si="60"/>
        <v/>
      </c>
      <c r="M321" s="152">
        <f t="shared" si="72"/>
        <v>0</v>
      </c>
      <c r="N321" s="152">
        <f t="shared" si="72"/>
        <v>0</v>
      </c>
      <c r="O321" s="152">
        <f t="shared" si="72"/>
        <v>0</v>
      </c>
      <c r="P321" s="152">
        <f t="shared" si="72"/>
        <v>0</v>
      </c>
      <c r="Q321" s="152">
        <f t="shared" si="72"/>
        <v>0</v>
      </c>
      <c r="R321" s="152">
        <f t="shared" si="72"/>
        <v>0</v>
      </c>
      <c r="S321" s="152">
        <f t="shared" si="72"/>
        <v>0</v>
      </c>
      <c r="T321" s="152">
        <f t="shared" si="72"/>
        <v>0</v>
      </c>
      <c r="U321" s="152">
        <f t="shared" si="72"/>
        <v>0</v>
      </c>
      <c r="V321" s="152">
        <f t="shared" si="72"/>
        <v>0</v>
      </c>
      <c r="W321" s="152">
        <f t="shared" si="72"/>
        <v>0</v>
      </c>
      <c r="X321" s="152">
        <f t="shared" si="72"/>
        <v>0</v>
      </c>
      <c r="Y321" s="152">
        <f t="shared" si="72"/>
        <v>0</v>
      </c>
      <c r="Z321" s="152">
        <f t="shared" si="72"/>
        <v>0</v>
      </c>
      <c r="AA321" s="152">
        <f t="shared" si="72"/>
        <v>0</v>
      </c>
      <c r="AB321" s="152">
        <f t="shared" si="72"/>
        <v>0</v>
      </c>
      <c r="AC321" s="152">
        <f t="shared" si="71"/>
        <v>0</v>
      </c>
      <c r="AD321" s="152">
        <f t="shared" si="71"/>
        <v>0</v>
      </c>
      <c r="AE321" s="152">
        <f t="shared" si="71"/>
        <v>0</v>
      </c>
      <c r="AF321" s="152">
        <f t="shared" si="71"/>
        <v>0</v>
      </c>
      <c r="AG321" s="152">
        <f t="shared" si="71"/>
        <v>0</v>
      </c>
      <c r="AH321" s="152">
        <f t="shared" si="71"/>
        <v>0</v>
      </c>
      <c r="AI321" s="152">
        <f t="shared" si="71"/>
        <v>0</v>
      </c>
      <c r="AJ321" s="152">
        <f t="shared" si="71"/>
        <v>0</v>
      </c>
      <c r="AK321" s="152">
        <f t="shared" si="71"/>
        <v>0</v>
      </c>
      <c r="AL321" s="152">
        <f t="shared" si="71"/>
        <v>0</v>
      </c>
      <c r="AM321" s="152">
        <f t="shared" si="71"/>
        <v>0</v>
      </c>
      <c r="AN321" s="152">
        <f t="shared" si="71"/>
        <v>0</v>
      </c>
      <c r="AO321" s="152">
        <f t="shared" si="71"/>
        <v>0</v>
      </c>
      <c r="AP321" s="152">
        <f t="shared" si="71"/>
        <v>0</v>
      </c>
      <c r="AQ321" s="152">
        <f t="shared" si="71"/>
        <v>0</v>
      </c>
      <c r="AR321" s="152">
        <f t="shared" si="68"/>
        <v>0</v>
      </c>
      <c r="AS321" s="152">
        <f t="shared" si="68"/>
        <v>0</v>
      </c>
      <c r="AT321" s="152">
        <f t="shared" si="68"/>
        <v>0</v>
      </c>
      <c r="AU321" s="152">
        <f t="shared" si="68"/>
        <v>0</v>
      </c>
      <c r="AV321" s="152">
        <f t="shared" si="68"/>
        <v>0</v>
      </c>
    </row>
    <row r="322" spans="1:48" x14ac:dyDescent="0.2">
      <c r="A322" s="165"/>
      <c r="B322" s="151" t="str">
        <f>IFERROR(VLOOKUP($A322,Salaire!$C:$E,2,0),"")</f>
        <v/>
      </c>
      <c r="C322" s="151" t="str">
        <f>IFERROR(VLOOKUP($A322,Salaire!$C:$E,3,0),"")</f>
        <v/>
      </c>
      <c r="D322" s="163"/>
      <c r="E322" s="163"/>
      <c r="F322" s="152" t="str">
        <f t="shared" si="61"/>
        <v/>
      </c>
      <c r="G322" s="152" t="str">
        <f t="shared" si="62"/>
        <v/>
      </c>
      <c r="H322" s="166"/>
      <c r="I322" s="165"/>
      <c r="J322" s="165"/>
      <c r="K322" s="152" t="str">
        <f t="shared" si="63"/>
        <v/>
      </c>
      <c r="L322" s="152" t="str">
        <f t="shared" si="60"/>
        <v/>
      </c>
      <c r="M322" s="152">
        <f t="shared" si="72"/>
        <v>0</v>
      </c>
      <c r="N322" s="152">
        <f t="shared" si="72"/>
        <v>0</v>
      </c>
      <c r="O322" s="152">
        <f t="shared" si="72"/>
        <v>0</v>
      </c>
      <c r="P322" s="152">
        <f t="shared" si="72"/>
        <v>0</v>
      </c>
      <c r="Q322" s="152">
        <f t="shared" si="72"/>
        <v>0</v>
      </c>
      <c r="R322" s="152">
        <f t="shared" si="72"/>
        <v>0</v>
      </c>
      <c r="S322" s="152">
        <f t="shared" si="72"/>
        <v>0</v>
      </c>
      <c r="T322" s="152">
        <f t="shared" si="72"/>
        <v>0</v>
      </c>
      <c r="U322" s="152">
        <f t="shared" si="72"/>
        <v>0</v>
      </c>
      <c r="V322" s="152">
        <f t="shared" si="72"/>
        <v>0</v>
      </c>
      <c r="W322" s="152">
        <f t="shared" si="72"/>
        <v>0</v>
      </c>
      <c r="X322" s="152">
        <f t="shared" si="72"/>
        <v>0</v>
      </c>
      <c r="Y322" s="152">
        <f t="shared" si="72"/>
        <v>0</v>
      </c>
      <c r="Z322" s="152">
        <f t="shared" si="72"/>
        <v>0</v>
      </c>
      <c r="AA322" s="152">
        <f t="shared" si="72"/>
        <v>0</v>
      </c>
      <c r="AB322" s="152">
        <f t="shared" si="72"/>
        <v>0</v>
      </c>
      <c r="AC322" s="152">
        <f t="shared" si="71"/>
        <v>0</v>
      </c>
      <c r="AD322" s="152">
        <f t="shared" si="71"/>
        <v>0</v>
      </c>
      <c r="AE322" s="152">
        <f t="shared" si="71"/>
        <v>0</v>
      </c>
      <c r="AF322" s="152">
        <f t="shared" si="71"/>
        <v>0</v>
      </c>
      <c r="AG322" s="152">
        <f t="shared" si="71"/>
        <v>0</v>
      </c>
      <c r="AH322" s="152">
        <f t="shared" si="71"/>
        <v>0</v>
      </c>
      <c r="AI322" s="152">
        <f t="shared" si="71"/>
        <v>0</v>
      </c>
      <c r="AJ322" s="152">
        <f t="shared" si="71"/>
        <v>0</v>
      </c>
      <c r="AK322" s="152">
        <f t="shared" si="71"/>
        <v>0</v>
      </c>
      <c r="AL322" s="152">
        <f t="shared" si="71"/>
        <v>0</v>
      </c>
      <c r="AM322" s="152">
        <f t="shared" si="71"/>
        <v>0</v>
      </c>
      <c r="AN322" s="152">
        <f t="shared" si="71"/>
        <v>0</v>
      </c>
      <c r="AO322" s="152">
        <f t="shared" si="71"/>
        <v>0</v>
      </c>
      <c r="AP322" s="152">
        <f t="shared" si="71"/>
        <v>0</v>
      </c>
      <c r="AQ322" s="152">
        <f t="shared" si="71"/>
        <v>0</v>
      </c>
      <c r="AR322" s="152">
        <f t="shared" si="68"/>
        <v>0</v>
      </c>
      <c r="AS322" s="152">
        <f t="shared" si="68"/>
        <v>0</v>
      </c>
      <c r="AT322" s="152">
        <f t="shared" si="68"/>
        <v>0</v>
      </c>
      <c r="AU322" s="152">
        <f t="shared" si="68"/>
        <v>0</v>
      </c>
      <c r="AV322" s="152">
        <f t="shared" si="68"/>
        <v>0</v>
      </c>
    </row>
    <row r="323" spans="1:48" x14ac:dyDescent="0.2">
      <c r="A323" s="165"/>
      <c r="B323" s="151" t="str">
        <f>IFERROR(VLOOKUP($A323,Salaire!$C:$E,2,0),"")</f>
        <v/>
      </c>
      <c r="C323" s="151" t="str">
        <f>IFERROR(VLOOKUP($A323,Salaire!$C:$E,3,0),"")</f>
        <v/>
      </c>
      <c r="D323" s="163"/>
      <c r="E323" s="163"/>
      <c r="F323" s="152" t="str">
        <f t="shared" si="61"/>
        <v/>
      </c>
      <c r="G323" s="152" t="str">
        <f t="shared" si="62"/>
        <v/>
      </c>
      <c r="H323" s="166"/>
      <c r="I323" s="165"/>
      <c r="J323" s="165"/>
      <c r="K323" s="152" t="str">
        <f t="shared" si="63"/>
        <v/>
      </c>
      <c r="L323" s="152" t="str">
        <f t="shared" si="60"/>
        <v/>
      </c>
      <c r="M323" s="152">
        <f t="shared" si="72"/>
        <v>0</v>
      </c>
      <c r="N323" s="152">
        <f t="shared" si="72"/>
        <v>0</v>
      </c>
      <c r="O323" s="152">
        <f t="shared" si="72"/>
        <v>0</v>
      </c>
      <c r="P323" s="152">
        <f t="shared" si="72"/>
        <v>0</v>
      </c>
      <c r="Q323" s="152">
        <f t="shared" si="72"/>
        <v>0</v>
      </c>
      <c r="R323" s="152">
        <f t="shared" si="72"/>
        <v>0</v>
      </c>
      <c r="S323" s="152">
        <f t="shared" si="72"/>
        <v>0</v>
      </c>
      <c r="T323" s="152">
        <f t="shared" si="72"/>
        <v>0</v>
      </c>
      <c r="U323" s="152">
        <f t="shared" si="72"/>
        <v>0</v>
      </c>
      <c r="V323" s="152">
        <f t="shared" si="72"/>
        <v>0</v>
      </c>
      <c r="W323" s="152">
        <f t="shared" si="72"/>
        <v>0</v>
      </c>
      <c r="X323" s="152">
        <f t="shared" si="72"/>
        <v>0</v>
      </c>
      <c r="Y323" s="152">
        <f t="shared" si="72"/>
        <v>0</v>
      </c>
      <c r="Z323" s="152">
        <f t="shared" si="72"/>
        <v>0</v>
      </c>
      <c r="AA323" s="152">
        <f t="shared" si="72"/>
        <v>0</v>
      </c>
      <c r="AB323" s="152">
        <f t="shared" si="72"/>
        <v>0</v>
      </c>
      <c r="AC323" s="152">
        <f t="shared" si="71"/>
        <v>0</v>
      </c>
      <c r="AD323" s="152">
        <f t="shared" si="71"/>
        <v>0</v>
      </c>
      <c r="AE323" s="152">
        <f t="shared" si="71"/>
        <v>0</v>
      </c>
      <c r="AF323" s="152">
        <f t="shared" si="71"/>
        <v>0</v>
      </c>
      <c r="AG323" s="152">
        <f t="shared" si="71"/>
        <v>0</v>
      </c>
      <c r="AH323" s="152">
        <f t="shared" si="71"/>
        <v>0</v>
      </c>
      <c r="AI323" s="152">
        <f t="shared" si="71"/>
        <v>0</v>
      </c>
      <c r="AJ323" s="152">
        <f t="shared" si="71"/>
        <v>0</v>
      </c>
      <c r="AK323" s="152">
        <f t="shared" si="71"/>
        <v>0</v>
      </c>
      <c r="AL323" s="152">
        <f t="shared" si="71"/>
        <v>0</v>
      </c>
      <c r="AM323" s="152">
        <f t="shared" si="71"/>
        <v>0</v>
      </c>
      <c r="AN323" s="152">
        <f t="shared" si="71"/>
        <v>0</v>
      </c>
      <c r="AO323" s="152">
        <f t="shared" si="71"/>
        <v>0</v>
      </c>
      <c r="AP323" s="152">
        <f t="shared" si="71"/>
        <v>0</v>
      </c>
      <c r="AQ323" s="152">
        <f t="shared" si="71"/>
        <v>0</v>
      </c>
      <c r="AR323" s="152">
        <f t="shared" si="68"/>
        <v>0</v>
      </c>
      <c r="AS323" s="152">
        <f t="shared" si="68"/>
        <v>0</v>
      </c>
      <c r="AT323" s="152">
        <f t="shared" si="68"/>
        <v>0</v>
      </c>
      <c r="AU323" s="152">
        <f t="shared" si="68"/>
        <v>0</v>
      </c>
      <c r="AV323" s="152">
        <f t="shared" si="68"/>
        <v>0</v>
      </c>
    </row>
    <row r="324" spans="1:48" x14ac:dyDescent="0.2">
      <c r="A324" s="165"/>
      <c r="B324" s="151" t="str">
        <f>IFERROR(VLOOKUP($A324,Salaire!$C:$E,2,0),"")</f>
        <v/>
      </c>
      <c r="C324" s="151" t="str">
        <f>IFERROR(VLOOKUP($A324,Salaire!$C:$E,3,0),"")</f>
        <v/>
      </c>
      <c r="D324" s="163"/>
      <c r="E324" s="163"/>
      <c r="F324" s="152" t="str">
        <f t="shared" si="61"/>
        <v/>
      </c>
      <c r="G324" s="152" t="str">
        <f t="shared" si="62"/>
        <v/>
      </c>
      <c r="H324" s="166"/>
      <c r="I324" s="165"/>
      <c r="J324" s="165"/>
      <c r="K324" s="152" t="str">
        <f t="shared" si="63"/>
        <v/>
      </c>
      <c r="L324" s="152" t="str">
        <f t="shared" si="60"/>
        <v/>
      </c>
      <c r="M324" s="152">
        <f t="shared" si="72"/>
        <v>0</v>
      </c>
      <c r="N324" s="152">
        <f t="shared" si="72"/>
        <v>0</v>
      </c>
      <c r="O324" s="152">
        <f t="shared" si="72"/>
        <v>0</v>
      </c>
      <c r="P324" s="152">
        <f t="shared" si="72"/>
        <v>0</v>
      </c>
      <c r="Q324" s="152">
        <f t="shared" si="72"/>
        <v>0</v>
      </c>
      <c r="R324" s="152">
        <f t="shared" si="72"/>
        <v>0</v>
      </c>
      <c r="S324" s="152">
        <f t="shared" si="72"/>
        <v>0</v>
      </c>
      <c r="T324" s="152">
        <f t="shared" si="72"/>
        <v>0</v>
      </c>
      <c r="U324" s="152">
        <f t="shared" si="72"/>
        <v>0</v>
      </c>
      <c r="V324" s="152">
        <f t="shared" si="72"/>
        <v>0</v>
      </c>
      <c r="W324" s="152">
        <f t="shared" si="72"/>
        <v>0</v>
      </c>
      <c r="X324" s="152">
        <f t="shared" si="72"/>
        <v>0</v>
      </c>
      <c r="Y324" s="152">
        <f t="shared" si="72"/>
        <v>0</v>
      </c>
      <c r="Z324" s="152">
        <f t="shared" si="72"/>
        <v>0</v>
      </c>
      <c r="AA324" s="152">
        <f t="shared" si="72"/>
        <v>0</v>
      </c>
      <c r="AB324" s="152">
        <f t="shared" si="72"/>
        <v>0</v>
      </c>
      <c r="AC324" s="152">
        <f t="shared" si="71"/>
        <v>0</v>
      </c>
      <c r="AD324" s="152">
        <f t="shared" si="71"/>
        <v>0</v>
      </c>
      <c r="AE324" s="152">
        <f t="shared" si="71"/>
        <v>0</v>
      </c>
      <c r="AF324" s="152">
        <f t="shared" si="71"/>
        <v>0</v>
      </c>
      <c r="AG324" s="152">
        <f t="shared" si="71"/>
        <v>0</v>
      </c>
      <c r="AH324" s="152">
        <f t="shared" si="71"/>
        <v>0</v>
      </c>
      <c r="AI324" s="152">
        <f t="shared" si="71"/>
        <v>0</v>
      </c>
      <c r="AJ324" s="152">
        <f t="shared" si="71"/>
        <v>0</v>
      </c>
      <c r="AK324" s="152">
        <f t="shared" si="71"/>
        <v>0</v>
      </c>
      <c r="AL324" s="152">
        <f t="shared" si="71"/>
        <v>0</v>
      </c>
      <c r="AM324" s="152">
        <f t="shared" si="71"/>
        <v>0</v>
      </c>
      <c r="AN324" s="152">
        <f t="shared" si="71"/>
        <v>0</v>
      </c>
      <c r="AO324" s="152">
        <f t="shared" si="71"/>
        <v>0</v>
      </c>
      <c r="AP324" s="152">
        <f t="shared" si="71"/>
        <v>0</v>
      </c>
      <c r="AQ324" s="152">
        <f t="shared" si="71"/>
        <v>0</v>
      </c>
      <c r="AR324" s="152">
        <f t="shared" si="68"/>
        <v>0</v>
      </c>
      <c r="AS324" s="152">
        <f t="shared" si="68"/>
        <v>0</v>
      </c>
      <c r="AT324" s="152">
        <f t="shared" si="68"/>
        <v>0</v>
      </c>
      <c r="AU324" s="152">
        <f t="shared" si="68"/>
        <v>0</v>
      </c>
      <c r="AV324" s="152">
        <f t="shared" si="68"/>
        <v>0</v>
      </c>
    </row>
    <row r="325" spans="1:48" x14ac:dyDescent="0.2">
      <c r="A325" s="165"/>
      <c r="B325" s="151" t="str">
        <f>IFERROR(VLOOKUP($A325,Salaire!$C:$E,2,0),"")</f>
        <v/>
      </c>
      <c r="C325" s="151" t="str">
        <f>IFERROR(VLOOKUP($A325,Salaire!$C:$E,3,0),"")</f>
        <v/>
      </c>
      <c r="D325" s="163"/>
      <c r="E325" s="163"/>
      <c r="F325" s="152" t="str">
        <f t="shared" si="61"/>
        <v/>
      </c>
      <c r="G325" s="152" t="str">
        <f t="shared" si="62"/>
        <v/>
      </c>
      <c r="H325" s="166"/>
      <c r="I325" s="165"/>
      <c r="J325" s="165"/>
      <c r="K325" s="152" t="str">
        <f t="shared" si="63"/>
        <v/>
      </c>
      <c r="L325" s="152" t="str">
        <f t="shared" ref="L325:L388" si="73">IFERROR(E325/K325,"")</f>
        <v/>
      </c>
      <c r="M325" s="152">
        <f t="shared" si="72"/>
        <v>0</v>
      </c>
      <c r="N325" s="152">
        <f t="shared" si="72"/>
        <v>0</v>
      </c>
      <c r="O325" s="152">
        <f t="shared" si="72"/>
        <v>0</v>
      </c>
      <c r="P325" s="152">
        <f t="shared" si="72"/>
        <v>0</v>
      </c>
      <c r="Q325" s="152">
        <f t="shared" si="72"/>
        <v>0</v>
      </c>
      <c r="R325" s="152">
        <f t="shared" si="72"/>
        <v>0</v>
      </c>
      <c r="S325" s="152">
        <f t="shared" si="72"/>
        <v>0</v>
      </c>
      <c r="T325" s="152">
        <f t="shared" si="72"/>
        <v>0</v>
      </c>
      <c r="U325" s="152">
        <f t="shared" si="72"/>
        <v>0</v>
      </c>
      <c r="V325" s="152">
        <f t="shared" si="72"/>
        <v>0</v>
      </c>
      <c r="W325" s="152">
        <f t="shared" si="72"/>
        <v>0</v>
      </c>
      <c r="X325" s="152">
        <f t="shared" si="72"/>
        <v>0</v>
      </c>
      <c r="Y325" s="152">
        <f t="shared" si="72"/>
        <v>0</v>
      </c>
      <c r="Z325" s="152">
        <f t="shared" si="72"/>
        <v>0</v>
      </c>
      <c r="AA325" s="152">
        <f t="shared" si="72"/>
        <v>0</v>
      </c>
      <c r="AB325" s="152">
        <f t="shared" si="72"/>
        <v>0</v>
      </c>
      <c r="AC325" s="152">
        <f t="shared" si="71"/>
        <v>0</v>
      </c>
      <c r="AD325" s="152">
        <f t="shared" si="71"/>
        <v>0</v>
      </c>
      <c r="AE325" s="152">
        <f t="shared" si="71"/>
        <v>0</v>
      </c>
      <c r="AF325" s="152">
        <f t="shared" si="71"/>
        <v>0</v>
      </c>
      <c r="AG325" s="152">
        <f t="shared" si="71"/>
        <v>0</v>
      </c>
      <c r="AH325" s="152">
        <f t="shared" si="71"/>
        <v>0</v>
      </c>
      <c r="AI325" s="152">
        <f t="shared" si="71"/>
        <v>0</v>
      </c>
      <c r="AJ325" s="152">
        <f t="shared" si="71"/>
        <v>0</v>
      </c>
      <c r="AK325" s="152">
        <f t="shared" si="71"/>
        <v>0</v>
      </c>
      <c r="AL325" s="152">
        <f t="shared" si="71"/>
        <v>0</v>
      </c>
      <c r="AM325" s="152">
        <f t="shared" si="71"/>
        <v>0</v>
      </c>
      <c r="AN325" s="152">
        <f t="shared" si="71"/>
        <v>0</v>
      </c>
      <c r="AO325" s="152">
        <f t="shared" si="71"/>
        <v>0</v>
      </c>
      <c r="AP325" s="152">
        <f t="shared" si="71"/>
        <v>0</v>
      </c>
      <c r="AQ325" s="152">
        <f t="shared" si="71"/>
        <v>0</v>
      </c>
      <c r="AR325" s="152">
        <f t="shared" si="68"/>
        <v>0</v>
      </c>
      <c r="AS325" s="152">
        <f t="shared" si="68"/>
        <v>0</v>
      </c>
      <c r="AT325" s="152">
        <f t="shared" si="68"/>
        <v>0</v>
      </c>
      <c r="AU325" s="152">
        <f t="shared" si="68"/>
        <v>0</v>
      </c>
      <c r="AV325" s="152">
        <f t="shared" si="68"/>
        <v>0</v>
      </c>
    </row>
    <row r="326" spans="1:48" x14ac:dyDescent="0.2">
      <c r="A326" s="165"/>
      <c r="B326" s="151" t="str">
        <f>IFERROR(VLOOKUP($A326,Salaire!$C:$E,2,0),"")</f>
        <v/>
      </c>
      <c r="C326" s="151" t="str">
        <f>IFERROR(VLOOKUP($A326,Salaire!$C:$E,3,0),"")</f>
        <v/>
      </c>
      <c r="D326" s="163"/>
      <c r="E326" s="163"/>
      <c r="F326" s="152" t="str">
        <f t="shared" ref="F326:F389" si="74">IF(E326&gt;0,E326-SUMIF($M$4:$AV$4,"&lt;"&amp;EOMONTH($D$2,0)+1,M326:AV326),"")</f>
        <v/>
      </c>
      <c r="G326" s="152" t="str">
        <f t="shared" ref="G326:G389" si="75">IF(E326&lt;&gt;"",SUM(M326:AQ326)-E326,"")</f>
        <v/>
      </c>
      <c r="H326" s="166"/>
      <c r="I326" s="165"/>
      <c r="J326" s="165"/>
      <c r="K326" s="152" t="str">
        <f t="shared" ref="K326:K389" si="76">IF(AND(I326&lt;&gt;"",J326&lt;&gt;""),DATEDIF(EOMONTH(I326,-1),EOMONTH(J326,0)+1,"ym"),"")</f>
        <v/>
      </c>
      <c r="L326" s="152" t="str">
        <f t="shared" si="73"/>
        <v/>
      </c>
      <c r="M326" s="152">
        <f t="shared" si="72"/>
        <v>0</v>
      </c>
      <c r="N326" s="152">
        <f t="shared" si="72"/>
        <v>0</v>
      </c>
      <c r="O326" s="152">
        <f t="shared" si="72"/>
        <v>0</v>
      </c>
      <c r="P326" s="152">
        <f t="shared" si="72"/>
        <v>0</v>
      </c>
      <c r="Q326" s="152">
        <f t="shared" si="72"/>
        <v>0</v>
      </c>
      <c r="R326" s="152">
        <f t="shared" si="72"/>
        <v>0</v>
      </c>
      <c r="S326" s="152">
        <f t="shared" si="72"/>
        <v>0</v>
      </c>
      <c r="T326" s="152">
        <f t="shared" si="72"/>
        <v>0</v>
      </c>
      <c r="U326" s="152">
        <f t="shared" si="72"/>
        <v>0</v>
      </c>
      <c r="V326" s="152">
        <f t="shared" si="72"/>
        <v>0</v>
      </c>
      <c r="W326" s="152">
        <f t="shared" si="72"/>
        <v>0</v>
      </c>
      <c r="X326" s="152">
        <f t="shared" si="72"/>
        <v>0</v>
      </c>
      <c r="Y326" s="152">
        <f t="shared" si="72"/>
        <v>0</v>
      </c>
      <c r="Z326" s="152">
        <f t="shared" si="72"/>
        <v>0</v>
      </c>
      <c r="AA326" s="152">
        <f t="shared" si="72"/>
        <v>0</v>
      </c>
      <c r="AB326" s="152">
        <f t="shared" si="72"/>
        <v>0</v>
      </c>
      <c r="AC326" s="152">
        <f t="shared" si="71"/>
        <v>0</v>
      </c>
      <c r="AD326" s="152">
        <f t="shared" si="71"/>
        <v>0</v>
      </c>
      <c r="AE326" s="152">
        <f t="shared" si="71"/>
        <v>0</v>
      </c>
      <c r="AF326" s="152">
        <f t="shared" si="71"/>
        <v>0</v>
      </c>
      <c r="AG326" s="152">
        <f t="shared" si="71"/>
        <v>0</v>
      </c>
      <c r="AH326" s="152">
        <f t="shared" si="71"/>
        <v>0</v>
      </c>
      <c r="AI326" s="152">
        <f t="shared" si="71"/>
        <v>0</v>
      </c>
      <c r="AJ326" s="152">
        <f t="shared" si="71"/>
        <v>0</v>
      </c>
      <c r="AK326" s="152">
        <f t="shared" si="71"/>
        <v>0</v>
      </c>
      <c r="AL326" s="152">
        <f t="shared" si="71"/>
        <v>0</v>
      </c>
      <c r="AM326" s="152">
        <f t="shared" si="71"/>
        <v>0</v>
      </c>
      <c r="AN326" s="152">
        <f t="shared" si="71"/>
        <v>0</v>
      </c>
      <c r="AO326" s="152">
        <f t="shared" si="71"/>
        <v>0</v>
      </c>
      <c r="AP326" s="152">
        <f t="shared" si="71"/>
        <v>0</v>
      </c>
      <c r="AQ326" s="152">
        <f t="shared" si="71"/>
        <v>0</v>
      </c>
      <c r="AR326" s="152">
        <f t="shared" si="68"/>
        <v>0</v>
      </c>
      <c r="AS326" s="152">
        <f t="shared" si="68"/>
        <v>0</v>
      </c>
      <c r="AT326" s="152">
        <f t="shared" si="68"/>
        <v>0</v>
      </c>
      <c r="AU326" s="152">
        <f t="shared" si="68"/>
        <v>0</v>
      </c>
      <c r="AV326" s="152">
        <f t="shared" si="68"/>
        <v>0</v>
      </c>
    </row>
    <row r="327" spans="1:48" x14ac:dyDescent="0.2">
      <c r="A327" s="165"/>
      <c r="B327" s="151" t="str">
        <f>IFERROR(VLOOKUP($A327,Salaire!$C:$E,2,0),"")</f>
        <v/>
      </c>
      <c r="C327" s="151" t="str">
        <f>IFERROR(VLOOKUP($A327,Salaire!$C:$E,3,0),"")</f>
        <v/>
      </c>
      <c r="D327" s="163"/>
      <c r="E327" s="163"/>
      <c r="F327" s="152" t="str">
        <f t="shared" si="74"/>
        <v/>
      </c>
      <c r="G327" s="152" t="str">
        <f t="shared" si="75"/>
        <v/>
      </c>
      <c r="H327" s="166"/>
      <c r="I327" s="165"/>
      <c r="J327" s="165"/>
      <c r="K327" s="152" t="str">
        <f t="shared" si="76"/>
        <v/>
      </c>
      <c r="L327" s="152" t="str">
        <f t="shared" si="73"/>
        <v/>
      </c>
      <c r="M327" s="152">
        <f t="shared" si="72"/>
        <v>0</v>
      </c>
      <c r="N327" s="152">
        <f t="shared" si="72"/>
        <v>0</v>
      </c>
      <c r="O327" s="152">
        <f t="shared" si="72"/>
        <v>0</v>
      </c>
      <c r="P327" s="152">
        <f t="shared" si="72"/>
        <v>0</v>
      </c>
      <c r="Q327" s="152">
        <f t="shared" si="72"/>
        <v>0</v>
      </c>
      <c r="R327" s="152">
        <f t="shared" si="72"/>
        <v>0</v>
      </c>
      <c r="S327" s="152">
        <f t="shared" si="72"/>
        <v>0</v>
      </c>
      <c r="T327" s="152">
        <f t="shared" si="72"/>
        <v>0</v>
      </c>
      <c r="U327" s="152">
        <f t="shared" si="72"/>
        <v>0</v>
      </c>
      <c r="V327" s="152">
        <f t="shared" si="72"/>
        <v>0</v>
      </c>
      <c r="W327" s="152">
        <f t="shared" si="72"/>
        <v>0</v>
      </c>
      <c r="X327" s="152">
        <f t="shared" si="72"/>
        <v>0</v>
      </c>
      <c r="Y327" s="152">
        <f t="shared" si="72"/>
        <v>0</v>
      </c>
      <c r="Z327" s="152">
        <f t="shared" si="72"/>
        <v>0</v>
      </c>
      <c r="AA327" s="152">
        <f t="shared" si="72"/>
        <v>0</v>
      </c>
      <c r="AB327" s="152">
        <f t="shared" si="72"/>
        <v>0</v>
      </c>
      <c r="AC327" s="152">
        <f t="shared" si="71"/>
        <v>0</v>
      </c>
      <c r="AD327" s="152">
        <f t="shared" si="71"/>
        <v>0</v>
      </c>
      <c r="AE327" s="152">
        <f t="shared" si="71"/>
        <v>0</v>
      </c>
      <c r="AF327" s="152">
        <f t="shared" si="71"/>
        <v>0</v>
      </c>
      <c r="AG327" s="152">
        <f t="shared" si="71"/>
        <v>0</v>
      </c>
      <c r="AH327" s="152">
        <f t="shared" si="71"/>
        <v>0</v>
      </c>
      <c r="AI327" s="152">
        <f t="shared" si="71"/>
        <v>0</v>
      </c>
      <c r="AJ327" s="152">
        <f t="shared" si="71"/>
        <v>0</v>
      </c>
      <c r="AK327" s="152">
        <f t="shared" si="71"/>
        <v>0</v>
      </c>
      <c r="AL327" s="152">
        <f t="shared" si="71"/>
        <v>0</v>
      </c>
      <c r="AM327" s="152">
        <f t="shared" si="71"/>
        <v>0</v>
      </c>
      <c r="AN327" s="152">
        <f t="shared" si="71"/>
        <v>0</v>
      </c>
      <c r="AO327" s="152">
        <f t="shared" si="71"/>
        <v>0</v>
      </c>
      <c r="AP327" s="152">
        <f t="shared" si="71"/>
        <v>0</v>
      </c>
      <c r="AQ327" s="152">
        <f t="shared" si="71"/>
        <v>0</v>
      </c>
      <c r="AR327" s="152">
        <f t="shared" si="68"/>
        <v>0</v>
      </c>
      <c r="AS327" s="152">
        <f t="shared" si="68"/>
        <v>0</v>
      </c>
      <c r="AT327" s="152">
        <f t="shared" si="68"/>
        <v>0</v>
      </c>
      <c r="AU327" s="152">
        <f t="shared" si="68"/>
        <v>0</v>
      </c>
      <c r="AV327" s="152">
        <f t="shared" si="68"/>
        <v>0</v>
      </c>
    </row>
    <row r="328" spans="1:48" x14ac:dyDescent="0.2">
      <c r="A328" s="165"/>
      <c r="B328" s="151" t="str">
        <f>IFERROR(VLOOKUP($A328,Salaire!$C:$E,2,0),"")</f>
        <v/>
      </c>
      <c r="C328" s="151" t="str">
        <f>IFERROR(VLOOKUP($A328,Salaire!$C:$E,3,0),"")</f>
        <v/>
      </c>
      <c r="D328" s="163"/>
      <c r="E328" s="163"/>
      <c r="F328" s="152" t="str">
        <f t="shared" si="74"/>
        <v/>
      </c>
      <c r="G328" s="152" t="str">
        <f t="shared" si="75"/>
        <v/>
      </c>
      <c r="H328" s="166"/>
      <c r="I328" s="165"/>
      <c r="J328" s="165"/>
      <c r="K328" s="152" t="str">
        <f t="shared" si="76"/>
        <v/>
      </c>
      <c r="L328" s="152" t="str">
        <f t="shared" si="73"/>
        <v/>
      </c>
      <c r="M328" s="152">
        <f t="shared" si="72"/>
        <v>0</v>
      </c>
      <c r="N328" s="152">
        <f t="shared" si="72"/>
        <v>0</v>
      </c>
      <c r="O328" s="152">
        <f t="shared" si="72"/>
        <v>0</v>
      </c>
      <c r="P328" s="152">
        <f t="shared" si="72"/>
        <v>0</v>
      </c>
      <c r="Q328" s="152">
        <f t="shared" si="72"/>
        <v>0</v>
      </c>
      <c r="R328" s="152">
        <f t="shared" si="72"/>
        <v>0</v>
      </c>
      <c r="S328" s="152">
        <f t="shared" si="72"/>
        <v>0</v>
      </c>
      <c r="T328" s="152">
        <f t="shared" si="72"/>
        <v>0</v>
      </c>
      <c r="U328" s="152">
        <f t="shared" si="72"/>
        <v>0</v>
      </c>
      <c r="V328" s="152">
        <f t="shared" si="72"/>
        <v>0</v>
      </c>
      <c r="W328" s="152">
        <f t="shared" si="72"/>
        <v>0</v>
      </c>
      <c r="X328" s="152">
        <f t="shared" si="72"/>
        <v>0</v>
      </c>
      <c r="Y328" s="152">
        <f t="shared" si="72"/>
        <v>0</v>
      </c>
      <c r="Z328" s="152">
        <f t="shared" si="72"/>
        <v>0</v>
      </c>
      <c r="AA328" s="152">
        <f t="shared" si="72"/>
        <v>0</v>
      </c>
      <c r="AB328" s="152">
        <f t="shared" si="72"/>
        <v>0</v>
      </c>
      <c r="AC328" s="152">
        <f t="shared" si="71"/>
        <v>0</v>
      </c>
      <c r="AD328" s="152">
        <f t="shared" si="71"/>
        <v>0</v>
      </c>
      <c r="AE328" s="152">
        <f t="shared" si="71"/>
        <v>0</v>
      </c>
      <c r="AF328" s="152">
        <f t="shared" si="71"/>
        <v>0</v>
      </c>
      <c r="AG328" s="152">
        <f t="shared" si="71"/>
        <v>0</v>
      </c>
      <c r="AH328" s="152">
        <f t="shared" si="71"/>
        <v>0</v>
      </c>
      <c r="AI328" s="152">
        <f t="shared" si="71"/>
        <v>0</v>
      </c>
      <c r="AJ328" s="152">
        <f t="shared" si="71"/>
        <v>0</v>
      </c>
      <c r="AK328" s="152">
        <f t="shared" si="71"/>
        <v>0</v>
      </c>
      <c r="AL328" s="152">
        <f t="shared" si="71"/>
        <v>0</v>
      </c>
      <c r="AM328" s="152">
        <f t="shared" si="71"/>
        <v>0</v>
      </c>
      <c r="AN328" s="152">
        <f t="shared" si="71"/>
        <v>0</v>
      </c>
      <c r="AO328" s="152">
        <f t="shared" si="71"/>
        <v>0</v>
      </c>
      <c r="AP328" s="152">
        <f t="shared" si="71"/>
        <v>0</v>
      </c>
      <c r="AQ328" s="152">
        <f t="shared" si="71"/>
        <v>0</v>
      </c>
      <c r="AR328" s="152">
        <f t="shared" si="68"/>
        <v>0</v>
      </c>
      <c r="AS328" s="152">
        <f t="shared" si="68"/>
        <v>0</v>
      </c>
      <c r="AT328" s="152">
        <f t="shared" si="68"/>
        <v>0</v>
      </c>
      <c r="AU328" s="152">
        <f t="shared" si="68"/>
        <v>0</v>
      </c>
      <c r="AV328" s="152">
        <f t="shared" si="68"/>
        <v>0</v>
      </c>
    </row>
    <row r="329" spans="1:48" x14ac:dyDescent="0.2">
      <c r="A329" s="165"/>
      <c r="B329" s="151" t="str">
        <f>IFERROR(VLOOKUP($A329,Salaire!$C:$E,2,0),"")</f>
        <v/>
      </c>
      <c r="C329" s="151" t="str">
        <f>IFERROR(VLOOKUP($A329,Salaire!$C:$E,3,0),"")</f>
        <v/>
      </c>
      <c r="D329" s="163"/>
      <c r="E329" s="163"/>
      <c r="F329" s="152" t="str">
        <f t="shared" si="74"/>
        <v/>
      </c>
      <c r="G329" s="152" t="str">
        <f t="shared" si="75"/>
        <v/>
      </c>
      <c r="H329" s="166"/>
      <c r="I329" s="165"/>
      <c r="J329" s="165"/>
      <c r="K329" s="152" t="str">
        <f t="shared" si="76"/>
        <v/>
      </c>
      <c r="L329" s="152" t="str">
        <f t="shared" si="73"/>
        <v/>
      </c>
      <c r="M329" s="152">
        <f t="shared" si="72"/>
        <v>0</v>
      </c>
      <c r="N329" s="152">
        <f t="shared" si="72"/>
        <v>0</v>
      </c>
      <c r="O329" s="152">
        <f t="shared" si="72"/>
        <v>0</v>
      </c>
      <c r="P329" s="152">
        <f t="shared" si="72"/>
        <v>0</v>
      </c>
      <c r="Q329" s="152">
        <f t="shared" si="72"/>
        <v>0</v>
      </c>
      <c r="R329" s="152">
        <f t="shared" si="72"/>
        <v>0</v>
      </c>
      <c r="S329" s="152">
        <f t="shared" si="72"/>
        <v>0</v>
      </c>
      <c r="T329" s="152">
        <f t="shared" si="72"/>
        <v>0</v>
      </c>
      <c r="U329" s="152">
        <f t="shared" si="72"/>
        <v>0</v>
      </c>
      <c r="V329" s="152">
        <f t="shared" si="72"/>
        <v>0</v>
      </c>
      <c r="W329" s="152">
        <f t="shared" si="72"/>
        <v>0</v>
      </c>
      <c r="X329" s="152">
        <f t="shared" si="72"/>
        <v>0</v>
      </c>
      <c r="Y329" s="152">
        <f t="shared" si="72"/>
        <v>0</v>
      </c>
      <c r="Z329" s="152">
        <f t="shared" si="72"/>
        <v>0</v>
      </c>
      <c r="AA329" s="152">
        <f t="shared" si="72"/>
        <v>0</v>
      </c>
      <c r="AB329" s="152">
        <f t="shared" si="72"/>
        <v>0</v>
      </c>
      <c r="AC329" s="152">
        <f t="shared" si="71"/>
        <v>0</v>
      </c>
      <c r="AD329" s="152">
        <f t="shared" si="71"/>
        <v>0</v>
      </c>
      <c r="AE329" s="152">
        <f t="shared" si="71"/>
        <v>0</v>
      </c>
      <c r="AF329" s="152">
        <f t="shared" si="71"/>
        <v>0</v>
      </c>
      <c r="AG329" s="152">
        <f t="shared" si="71"/>
        <v>0</v>
      </c>
      <c r="AH329" s="152">
        <f t="shared" si="71"/>
        <v>0</v>
      </c>
      <c r="AI329" s="152">
        <f t="shared" si="71"/>
        <v>0</v>
      </c>
      <c r="AJ329" s="152">
        <f t="shared" si="71"/>
        <v>0</v>
      </c>
      <c r="AK329" s="152">
        <f t="shared" si="71"/>
        <v>0</v>
      </c>
      <c r="AL329" s="152">
        <f t="shared" si="71"/>
        <v>0</v>
      </c>
      <c r="AM329" s="152">
        <f t="shared" si="71"/>
        <v>0</v>
      </c>
      <c r="AN329" s="152">
        <f t="shared" si="71"/>
        <v>0</v>
      </c>
      <c r="AO329" s="152">
        <f t="shared" si="71"/>
        <v>0</v>
      </c>
      <c r="AP329" s="152">
        <f t="shared" si="71"/>
        <v>0</v>
      </c>
      <c r="AQ329" s="152">
        <f t="shared" si="71"/>
        <v>0</v>
      </c>
      <c r="AR329" s="152">
        <f t="shared" si="68"/>
        <v>0</v>
      </c>
      <c r="AS329" s="152">
        <f t="shared" si="68"/>
        <v>0</v>
      </c>
      <c r="AT329" s="152">
        <f t="shared" si="68"/>
        <v>0</v>
      </c>
      <c r="AU329" s="152">
        <f t="shared" si="68"/>
        <v>0</v>
      </c>
      <c r="AV329" s="152">
        <f t="shared" si="68"/>
        <v>0</v>
      </c>
    </row>
    <row r="330" spans="1:48" x14ac:dyDescent="0.2">
      <c r="A330" s="165"/>
      <c r="B330" s="151" t="str">
        <f>IFERROR(VLOOKUP($A330,Salaire!$C:$E,2,0),"")</f>
        <v/>
      </c>
      <c r="C330" s="151" t="str">
        <f>IFERROR(VLOOKUP($A330,Salaire!$C:$E,3,0),"")</f>
        <v/>
      </c>
      <c r="D330" s="163"/>
      <c r="E330" s="163"/>
      <c r="F330" s="152" t="str">
        <f t="shared" si="74"/>
        <v/>
      </c>
      <c r="G330" s="152" t="str">
        <f t="shared" si="75"/>
        <v/>
      </c>
      <c r="H330" s="166"/>
      <c r="I330" s="165"/>
      <c r="J330" s="165"/>
      <c r="K330" s="152" t="str">
        <f t="shared" si="76"/>
        <v/>
      </c>
      <c r="L330" s="152" t="str">
        <f t="shared" si="73"/>
        <v/>
      </c>
      <c r="M330" s="152">
        <f t="shared" si="72"/>
        <v>0</v>
      </c>
      <c r="N330" s="152">
        <f t="shared" si="72"/>
        <v>0</v>
      </c>
      <c r="O330" s="152">
        <f t="shared" si="72"/>
        <v>0</v>
      </c>
      <c r="P330" s="152">
        <f t="shared" si="72"/>
        <v>0</v>
      </c>
      <c r="Q330" s="152">
        <f t="shared" si="72"/>
        <v>0</v>
      </c>
      <c r="R330" s="152">
        <f t="shared" si="72"/>
        <v>0</v>
      </c>
      <c r="S330" s="152">
        <f t="shared" si="72"/>
        <v>0</v>
      </c>
      <c r="T330" s="152">
        <f t="shared" si="72"/>
        <v>0</v>
      </c>
      <c r="U330" s="152">
        <f t="shared" si="72"/>
        <v>0</v>
      </c>
      <c r="V330" s="152">
        <f t="shared" si="72"/>
        <v>0</v>
      </c>
      <c r="W330" s="152">
        <f t="shared" si="72"/>
        <v>0</v>
      </c>
      <c r="X330" s="152">
        <f t="shared" si="72"/>
        <v>0</v>
      </c>
      <c r="Y330" s="152">
        <f t="shared" si="72"/>
        <v>0</v>
      </c>
      <c r="Z330" s="152">
        <f t="shared" si="72"/>
        <v>0</v>
      </c>
      <c r="AA330" s="152">
        <f t="shared" si="72"/>
        <v>0</v>
      </c>
      <c r="AB330" s="152">
        <f t="shared" si="72"/>
        <v>0</v>
      </c>
      <c r="AC330" s="152">
        <f t="shared" si="71"/>
        <v>0</v>
      </c>
      <c r="AD330" s="152">
        <f t="shared" si="71"/>
        <v>0</v>
      </c>
      <c r="AE330" s="152">
        <f t="shared" si="71"/>
        <v>0</v>
      </c>
      <c r="AF330" s="152">
        <f t="shared" si="71"/>
        <v>0</v>
      </c>
      <c r="AG330" s="152">
        <f t="shared" si="71"/>
        <v>0</v>
      </c>
      <c r="AH330" s="152">
        <f t="shared" si="71"/>
        <v>0</v>
      </c>
      <c r="AI330" s="152">
        <f t="shared" si="71"/>
        <v>0</v>
      </c>
      <c r="AJ330" s="152">
        <f t="shared" si="71"/>
        <v>0</v>
      </c>
      <c r="AK330" s="152">
        <f t="shared" si="71"/>
        <v>0</v>
      </c>
      <c r="AL330" s="152">
        <f t="shared" si="71"/>
        <v>0</v>
      </c>
      <c r="AM330" s="152">
        <f t="shared" si="71"/>
        <v>0</v>
      </c>
      <c r="AN330" s="152">
        <f t="shared" si="71"/>
        <v>0</v>
      </c>
      <c r="AO330" s="152">
        <f t="shared" si="71"/>
        <v>0</v>
      </c>
      <c r="AP330" s="152">
        <f t="shared" si="71"/>
        <v>0</v>
      </c>
      <c r="AQ330" s="152">
        <f t="shared" si="71"/>
        <v>0</v>
      </c>
      <c r="AR330" s="152">
        <f t="shared" si="68"/>
        <v>0</v>
      </c>
      <c r="AS330" s="152">
        <f t="shared" si="68"/>
        <v>0</v>
      </c>
      <c r="AT330" s="152">
        <f t="shared" si="68"/>
        <v>0</v>
      </c>
      <c r="AU330" s="152">
        <f t="shared" si="68"/>
        <v>0</v>
      </c>
      <c r="AV330" s="152">
        <f t="shared" si="68"/>
        <v>0</v>
      </c>
    </row>
    <row r="331" spans="1:48" x14ac:dyDescent="0.2">
      <c r="A331" s="165"/>
      <c r="B331" s="151" t="str">
        <f>IFERROR(VLOOKUP($A331,Salaire!$C:$E,2,0),"")</f>
        <v/>
      </c>
      <c r="C331" s="151" t="str">
        <f>IFERROR(VLOOKUP($A331,Salaire!$C:$E,3,0),"")</f>
        <v/>
      </c>
      <c r="D331" s="163"/>
      <c r="E331" s="163"/>
      <c r="F331" s="152" t="str">
        <f t="shared" si="74"/>
        <v/>
      </c>
      <c r="G331" s="152" t="str">
        <f t="shared" si="75"/>
        <v/>
      </c>
      <c r="H331" s="166"/>
      <c r="I331" s="165"/>
      <c r="J331" s="165"/>
      <c r="K331" s="152" t="str">
        <f t="shared" si="76"/>
        <v/>
      </c>
      <c r="L331" s="152" t="str">
        <f t="shared" si="73"/>
        <v/>
      </c>
      <c r="M331" s="152">
        <f t="shared" si="72"/>
        <v>0</v>
      </c>
      <c r="N331" s="152">
        <f t="shared" si="72"/>
        <v>0</v>
      </c>
      <c r="O331" s="152">
        <f t="shared" si="72"/>
        <v>0</v>
      </c>
      <c r="P331" s="152">
        <f t="shared" si="72"/>
        <v>0</v>
      </c>
      <c r="Q331" s="152">
        <f t="shared" si="72"/>
        <v>0</v>
      </c>
      <c r="R331" s="152">
        <f t="shared" si="72"/>
        <v>0</v>
      </c>
      <c r="S331" s="152">
        <f t="shared" si="72"/>
        <v>0</v>
      </c>
      <c r="T331" s="152">
        <f t="shared" si="72"/>
        <v>0</v>
      </c>
      <c r="U331" s="152">
        <f t="shared" si="72"/>
        <v>0</v>
      </c>
      <c r="V331" s="152">
        <f t="shared" si="72"/>
        <v>0</v>
      </c>
      <c r="W331" s="152">
        <f t="shared" si="72"/>
        <v>0</v>
      </c>
      <c r="X331" s="152">
        <f t="shared" si="72"/>
        <v>0</v>
      </c>
      <c r="Y331" s="152">
        <f t="shared" si="72"/>
        <v>0</v>
      </c>
      <c r="Z331" s="152">
        <f t="shared" si="72"/>
        <v>0</v>
      </c>
      <c r="AA331" s="152">
        <f t="shared" si="72"/>
        <v>0</v>
      </c>
      <c r="AB331" s="152">
        <f t="shared" si="72"/>
        <v>0</v>
      </c>
      <c r="AC331" s="152">
        <f t="shared" si="71"/>
        <v>0</v>
      </c>
      <c r="AD331" s="152">
        <f t="shared" si="71"/>
        <v>0</v>
      </c>
      <c r="AE331" s="152">
        <f t="shared" si="71"/>
        <v>0</v>
      </c>
      <c r="AF331" s="152">
        <f t="shared" si="71"/>
        <v>0</v>
      </c>
      <c r="AG331" s="152">
        <f t="shared" si="71"/>
        <v>0</v>
      </c>
      <c r="AH331" s="152">
        <f t="shared" si="71"/>
        <v>0</v>
      </c>
      <c r="AI331" s="152">
        <f t="shared" si="71"/>
        <v>0</v>
      </c>
      <c r="AJ331" s="152">
        <f t="shared" si="71"/>
        <v>0</v>
      </c>
      <c r="AK331" s="152">
        <f t="shared" si="71"/>
        <v>0</v>
      </c>
      <c r="AL331" s="152">
        <f t="shared" si="71"/>
        <v>0</v>
      </c>
      <c r="AM331" s="152">
        <f t="shared" si="71"/>
        <v>0</v>
      </c>
      <c r="AN331" s="152">
        <f t="shared" si="71"/>
        <v>0</v>
      </c>
      <c r="AO331" s="152">
        <f t="shared" si="71"/>
        <v>0</v>
      </c>
      <c r="AP331" s="152">
        <f t="shared" si="71"/>
        <v>0</v>
      </c>
      <c r="AQ331" s="152">
        <f t="shared" si="71"/>
        <v>0</v>
      </c>
      <c r="AR331" s="152">
        <f t="shared" si="68"/>
        <v>0</v>
      </c>
      <c r="AS331" s="152">
        <f t="shared" si="68"/>
        <v>0</v>
      </c>
      <c r="AT331" s="152">
        <f t="shared" si="68"/>
        <v>0</v>
      </c>
      <c r="AU331" s="152">
        <f t="shared" si="68"/>
        <v>0</v>
      </c>
      <c r="AV331" s="152">
        <f t="shared" si="68"/>
        <v>0</v>
      </c>
    </row>
    <row r="332" spans="1:48" x14ac:dyDescent="0.2">
      <c r="A332" s="165"/>
      <c r="B332" s="151" t="str">
        <f>IFERROR(VLOOKUP($A332,Salaire!$C:$E,2,0),"")</f>
        <v/>
      </c>
      <c r="C332" s="151" t="str">
        <f>IFERROR(VLOOKUP($A332,Salaire!$C:$E,3,0),"")</f>
        <v/>
      </c>
      <c r="D332" s="163"/>
      <c r="E332" s="163"/>
      <c r="F332" s="152" t="str">
        <f t="shared" si="74"/>
        <v/>
      </c>
      <c r="G332" s="152" t="str">
        <f t="shared" si="75"/>
        <v/>
      </c>
      <c r="H332" s="166"/>
      <c r="I332" s="165"/>
      <c r="J332" s="165"/>
      <c r="K332" s="152" t="str">
        <f t="shared" si="76"/>
        <v/>
      </c>
      <c r="L332" s="152" t="str">
        <f t="shared" si="73"/>
        <v/>
      </c>
      <c r="M332" s="152">
        <f t="shared" si="72"/>
        <v>0</v>
      </c>
      <c r="N332" s="152">
        <f t="shared" si="72"/>
        <v>0</v>
      </c>
      <c r="O332" s="152">
        <f t="shared" si="72"/>
        <v>0</v>
      </c>
      <c r="P332" s="152">
        <f t="shared" si="72"/>
        <v>0</v>
      </c>
      <c r="Q332" s="152">
        <f t="shared" si="72"/>
        <v>0</v>
      </c>
      <c r="R332" s="152">
        <f t="shared" si="72"/>
        <v>0</v>
      </c>
      <c r="S332" s="152">
        <f t="shared" si="72"/>
        <v>0</v>
      </c>
      <c r="T332" s="152">
        <f t="shared" si="72"/>
        <v>0</v>
      </c>
      <c r="U332" s="152">
        <f t="shared" si="72"/>
        <v>0</v>
      </c>
      <c r="V332" s="152">
        <f t="shared" si="72"/>
        <v>0</v>
      </c>
      <c r="W332" s="152">
        <f t="shared" si="72"/>
        <v>0</v>
      </c>
      <c r="X332" s="152">
        <f t="shared" si="72"/>
        <v>0</v>
      </c>
      <c r="Y332" s="152">
        <f t="shared" si="72"/>
        <v>0</v>
      </c>
      <c r="Z332" s="152">
        <f t="shared" si="72"/>
        <v>0</v>
      </c>
      <c r="AA332" s="152">
        <f t="shared" si="72"/>
        <v>0</v>
      </c>
      <c r="AB332" s="152">
        <f t="shared" si="72"/>
        <v>0</v>
      </c>
      <c r="AC332" s="152">
        <f t="shared" si="71"/>
        <v>0</v>
      </c>
      <c r="AD332" s="152">
        <f t="shared" si="71"/>
        <v>0</v>
      </c>
      <c r="AE332" s="152">
        <f t="shared" si="71"/>
        <v>0</v>
      </c>
      <c r="AF332" s="152">
        <f t="shared" si="71"/>
        <v>0</v>
      </c>
      <c r="AG332" s="152">
        <f t="shared" si="71"/>
        <v>0</v>
      </c>
      <c r="AH332" s="152">
        <f t="shared" si="71"/>
        <v>0</v>
      </c>
      <c r="AI332" s="152">
        <f t="shared" si="71"/>
        <v>0</v>
      </c>
      <c r="AJ332" s="152">
        <f t="shared" si="71"/>
        <v>0</v>
      </c>
      <c r="AK332" s="152">
        <f t="shared" si="71"/>
        <v>0</v>
      </c>
      <c r="AL332" s="152">
        <f t="shared" si="71"/>
        <v>0</v>
      </c>
      <c r="AM332" s="152">
        <f t="shared" si="71"/>
        <v>0</v>
      </c>
      <c r="AN332" s="152">
        <f t="shared" si="71"/>
        <v>0</v>
      </c>
      <c r="AO332" s="152">
        <f t="shared" si="71"/>
        <v>0</v>
      </c>
      <c r="AP332" s="152">
        <f t="shared" si="71"/>
        <v>0</v>
      </c>
      <c r="AQ332" s="152">
        <f t="shared" si="71"/>
        <v>0</v>
      </c>
      <c r="AR332" s="152">
        <f t="shared" si="68"/>
        <v>0</v>
      </c>
      <c r="AS332" s="152">
        <f t="shared" si="68"/>
        <v>0</v>
      </c>
      <c r="AT332" s="152">
        <f t="shared" si="68"/>
        <v>0</v>
      </c>
      <c r="AU332" s="152">
        <f t="shared" si="68"/>
        <v>0</v>
      </c>
      <c r="AV332" s="152">
        <f t="shared" si="68"/>
        <v>0</v>
      </c>
    </row>
    <row r="333" spans="1:48" x14ac:dyDescent="0.2">
      <c r="A333" s="165"/>
      <c r="B333" s="151" t="str">
        <f>IFERROR(VLOOKUP($A333,Salaire!$C:$E,2,0),"")</f>
        <v/>
      </c>
      <c r="C333" s="151" t="str">
        <f>IFERROR(VLOOKUP($A333,Salaire!$C:$E,3,0),"")</f>
        <v/>
      </c>
      <c r="D333" s="163"/>
      <c r="E333" s="163"/>
      <c r="F333" s="152" t="str">
        <f t="shared" si="74"/>
        <v/>
      </c>
      <c r="G333" s="152" t="str">
        <f t="shared" si="75"/>
        <v/>
      </c>
      <c r="H333" s="166"/>
      <c r="I333" s="165"/>
      <c r="J333" s="165"/>
      <c r="K333" s="152" t="str">
        <f t="shared" si="76"/>
        <v/>
      </c>
      <c r="L333" s="152" t="str">
        <f t="shared" si="73"/>
        <v/>
      </c>
      <c r="M333" s="152">
        <f t="shared" si="72"/>
        <v>0</v>
      </c>
      <c r="N333" s="152">
        <f t="shared" si="72"/>
        <v>0</v>
      </c>
      <c r="O333" s="152">
        <f t="shared" si="72"/>
        <v>0</v>
      </c>
      <c r="P333" s="152">
        <f t="shared" si="72"/>
        <v>0</v>
      </c>
      <c r="Q333" s="152">
        <f t="shared" si="72"/>
        <v>0</v>
      </c>
      <c r="R333" s="152">
        <f t="shared" si="72"/>
        <v>0</v>
      </c>
      <c r="S333" s="152">
        <f t="shared" si="72"/>
        <v>0</v>
      </c>
      <c r="T333" s="152">
        <f t="shared" si="72"/>
        <v>0</v>
      </c>
      <c r="U333" s="152">
        <f t="shared" si="72"/>
        <v>0</v>
      </c>
      <c r="V333" s="152">
        <f t="shared" si="72"/>
        <v>0</v>
      </c>
      <c r="W333" s="152">
        <f t="shared" si="72"/>
        <v>0</v>
      </c>
      <c r="X333" s="152">
        <f t="shared" si="72"/>
        <v>0</v>
      </c>
      <c r="Y333" s="152">
        <f t="shared" si="72"/>
        <v>0</v>
      </c>
      <c r="Z333" s="152">
        <f t="shared" si="72"/>
        <v>0</v>
      </c>
      <c r="AA333" s="152">
        <f t="shared" si="72"/>
        <v>0</v>
      </c>
      <c r="AB333" s="152">
        <f t="shared" si="72"/>
        <v>0</v>
      </c>
      <c r="AC333" s="152">
        <f t="shared" si="71"/>
        <v>0</v>
      </c>
      <c r="AD333" s="152">
        <f t="shared" si="71"/>
        <v>0</v>
      </c>
      <c r="AE333" s="152">
        <f t="shared" si="71"/>
        <v>0</v>
      </c>
      <c r="AF333" s="152">
        <f t="shared" si="71"/>
        <v>0</v>
      </c>
      <c r="AG333" s="152">
        <f t="shared" si="71"/>
        <v>0</v>
      </c>
      <c r="AH333" s="152">
        <f t="shared" si="71"/>
        <v>0</v>
      </c>
      <c r="AI333" s="152">
        <f t="shared" si="71"/>
        <v>0</v>
      </c>
      <c r="AJ333" s="152">
        <f t="shared" si="71"/>
        <v>0</v>
      </c>
      <c r="AK333" s="152">
        <f t="shared" si="71"/>
        <v>0</v>
      </c>
      <c r="AL333" s="152">
        <f t="shared" si="71"/>
        <v>0</v>
      </c>
      <c r="AM333" s="152">
        <f t="shared" si="71"/>
        <v>0</v>
      </c>
      <c r="AN333" s="152">
        <f t="shared" si="71"/>
        <v>0</v>
      </c>
      <c r="AO333" s="152">
        <f t="shared" si="71"/>
        <v>0</v>
      </c>
      <c r="AP333" s="152">
        <f t="shared" si="71"/>
        <v>0</v>
      </c>
      <c r="AQ333" s="152">
        <f t="shared" si="71"/>
        <v>0</v>
      </c>
      <c r="AR333" s="152">
        <f t="shared" si="68"/>
        <v>0</v>
      </c>
      <c r="AS333" s="152">
        <f t="shared" si="68"/>
        <v>0</v>
      </c>
      <c r="AT333" s="152">
        <f t="shared" si="68"/>
        <v>0</v>
      </c>
      <c r="AU333" s="152">
        <f t="shared" si="68"/>
        <v>0</v>
      </c>
      <c r="AV333" s="152">
        <f t="shared" si="68"/>
        <v>0</v>
      </c>
    </row>
    <row r="334" spans="1:48" x14ac:dyDescent="0.2">
      <c r="A334" s="165"/>
      <c r="B334" s="151" t="str">
        <f>IFERROR(VLOOKUP($A334,Salaire!$C:$E,2,0),"")</f>
        <v/>
      </c>
      <c r="C334" s="151" t="str">
        <f>IFERROR(VLOOKUP($A334,Salaire!$C:$E,3,0),"")</f>
        <v/>
      </c>
      <c r="D334" s="163"/>
      <c r="E334" s="163"/>
      <c r="F334" s="152" t="str">
        <f t="shared" si="74"/>
        <v/>
      </c>
      <c r="G334" s="152" t="str">
        <f t="shared" si="75"/>
        <v/>
      </c>
      <c r="H334" s="166"/>
      <c r="I334" s="165"/>
      <c r="J334" s="165"/>
      <c r="K334" s="152" t="str">
        <f t="shared" si="76"/>
        <v/>
      </c>
      <c r="L334" s="152" t="str">
        <f t="shared" si="73"/>
        <v/>
      </c>
      <c r="M334" s="152">
        <f t="shared" si="72"/>
        <v>0</v>
      </c>
      <c r="N334" s="152">
        <f t="shared" si="72"/>
        <v>0</v>
      </c>
      <c r="O334" s="152">
        <f t="shared" si="72"/>
        <v>0</v>
      </c>
      <c r="P334" s="152">
        <f t="shared" si="72"/>
        <v>0</v>
      </c>
      <c r="Q334" s="152">
        <f t="shared" si="72"/>
        <v>0</v>
      </c>
      <c r="R334" s="152">
        <f t="shared" si="72"/>
        <v>0</v>
      </c>
      <c r="S334" s="152">
        <f t="shared" si="72"/>
        <v>0</v>
      </c>
      <c r="T334" s="152">
        <f t="shared" si="72"/>
        <v>0</v>
      </c>
      <c r="U334" s="152">
        <f t="shared" si="72"/>
        <v>0</v>
      </c>
      <c r="V334" s="152">
        <f t="shared" si="72"/>
        <v>0</v>
      </c>
      <c r="W334" s="152">
        <f t="shared" si="72"/>
        <v>0</v>
      </c>
      <c r="X334" s="152">
        <f t="shared" si="72"/>
        <v>0</v>
      </c>
      <c r="Y334" s="152">
        <f t="shared" si="72"/>
        <v>0</v>
      </c>
      <c r="Z334" s="152">
        <f t="shared" si="72"/>
        <v>0</v>
      </c>
      <c r="AA334" s="152">
        <f t="shared" si="72"/>
        <v>0</v>
      </c>
      <c r="AB334" s="152">
        <f t="shared" ref="AB334:AQ349" si="77">+IF(AND(AB$4&gt;=EOMONTH($I334,0),AB$4&lt;=EOMONTH($J334,0)),$L334,0)</f>
        <v>0</v>
      </c>
      <c r="AC334" s="152">
        <f t="shared" si="77"/>
        <v>0</v>
      </c>
      <c r="AD334" s="152">
        <f t="shared" si="77"/>
        <v>0</v>
      </c>
      <c r="AE334" s="152">
        <f t="shared" si="77"/>
        <v>0</v>
      </c>
      <c r="AF334" s="152">
        <f t="shared" si="77"/>
        <v>0</v>
      </c>
      <c r="AG334" s="152">
        <f t="shared" si="77"/>
        <v>0</v>
      </c>
      <c r="AH334" s="152">
        <f t="shared" si="77"/>
        <v>0</v>
      </c>
      <c r="AI334" s="152">
        <f t="shared" si="77"/>
        <v>0</v>
      </c>
      <c r="AJ334" s="152">
        <f t="shared" si="77"/>
        <v>0</v>
      </c>
      <c r="AK334" s="152">
        <f t="shared" si="77"/>
        <v>0</v>
      </c>
      <c r="AL334" s="152">
        <f t="shared" si="77"/>
        <v>0</v>
      </c>
      <c r="AM334" s="152">
        <f t="shared" si="77"/>
        <v>0</v>
      </c>
      <c r="AN334" s="152">
        <f t="shared" si="77"/>
        <v>0</v>
      </c>
      <c r="AO334" s="152">
        <f t="shared" si="77"/>
        <v>0</v>
      </c>
      <c r="AP334" s="152">
        <f t="shared" si="77"/>
        <v>0</v>
      </c>
      <c r="AQ334" s="152">
        <f t="shared" si="77"/>
        <v>0</v>
      </c>
      <c r="AR334" s="152">
        <f t="shared" si="68"/>
        <v>0</v>
      </c>
      <c r="AS334" s="152">
        <f t="shared" si="68"/>
        <v>0</v>
      </c>
      <c r="AT334" s="152">
        <f t="shared" si="68"/>
        <v>0</v>
      </c>
      <c r="AU334" s="152">
        <f t="shared" si="68"/>
        <v>0</v>
      </c>
      <c r="AV334" s="152">
        <f t="shared" si="68"/>
        <v>0</v>
      </c>
    </row>
    <row r="335" spans="1:48" x14ac:dyDescent="0.2">
      <c r="A335" s="165"/>
      <c r="B335" s="151" t="str">
        <f>IFERROR(VLOOKUP($A335,Salaire!$C:$E,2,0),"")</f>
        <v/>
      </c>
      <c r="C335" s="151" t="str">
        <f>IFERROR(VLOOKUP($A335,Salaire!$C:$E,3,0),"")</f>
        <v/>
      </c>
      <c r="D335" s="163"/>
      <c r="E335" s="163"/>
      <c r="F335" s="152" t="str">
        <f t="shared" si="74"/>
        <v/>
      </c>
      <c r="G335" s="152" t="str">
        <f t="shared" si="75"/>
        <v/>
      </c>
      <c r="H335" s="166"/>
      <c r="I335" s="165"/>
      <c r="J335" s="165"/>
      <c r="K335" s="152" t="str">
        <f t="shared" si="76"/>
        <v/>
      </c>
      <c r="L335" s="152" t="str">
        <f t="shared" si="73"/>
        <v/>
      </c>
      <c r="M335" s="152">
        <f t="shared" ref="M335:AB350" si="78">+IF(AND(M$4&gt;=EOMONTH($I335,0),M$4&lt;=EOMONTH($J335,0)),$L335,0)</f>
        <v>0</v>
      </c>
      <c r="N335" s="152">
        <f t="shared" si="78"/>
        <v>0</v>
      </c>
      <c r="O335" s="152">
        <f t="shared" si="78"/>
        <v>0</v>
      </c>
      <c r="P335" s="152">
        <f t="shared" si="78"/>
        <v>0</v>
      </c>
      <c r="Q335" s="152">
        <f t="shared" si="78"/>
        <v>0</v>
      </c>
      <c r="R335" s="152">
        <f t="shared" si="78"/>
        <v>0</v>
      </c>
      <c r="S335" s="152">
        <f t="shared" si="78"/>
        <v>0</v>
      </c>
      <c r="T335" s="152">
        <f t="shared" si="78"/>
        <v>0</v>
      </c>
      <c r="U335" s="152">
        <f t="shared" si="78"/>
        <v>0</v>
      </c>
      <c r="V335" s="152">
        <f t="shared" si="78"/>
        <v>0</v>
      </c>
      <c r="W335" s="152">
        <f t="shared" si="78"/>
        <v>0</v>
      </c>
      <c r="X335" s="152">
        <f t="shared" si="78"/>
        <v>0</v>
      </c>
      <c r="Y335" s="152">
        <f t="shared" si="78"/>
        <v>0</v>
      </c>
      <c r="Z335" s="152">
        <f t="shared" si="78"/>
        <v>0</v>
      </c>
      <c r="AA335" s="152">
        <f t="shared" si="78"/>
        <v>0</v>
      </c>
      <c r="AB335" s="152">
        <f t="shared" si="78"/>
        <v>0</v>
      </c>
      <c r="AC335" s="152">
        <f t="shared" si="77"/>
        <v>0</v>
      </c>
      <c r="AD335" s="152">
        <f t="shared" si="77"/>
        <v>0</v>
      </c>
      <c r="AE335" s="152">
        <f t="shared" si="77"/>
        <v>0</v>
      </c>
      <c r="AF335" s="152">
        <f t="shared" si="77"/>
        <v>0</v>
      </c>
      <c r="AG335" s="152">
        <f t="shared" si="77"/>
        <v>0</v>
      </c>
      <c r="AH335" s="152">
        <f t="shared" si="77"/>
        <v>0</v>
      </c>
      <c r="AI335" s="152">
        <f t="shared" si="77"/>
        <v>0</v>
      </c>
      <c r="AJ335" s="152">
        <f t="shared" si="77"/>
        <v>0</v>
      </c>
      <c r="AK335" s="152">
        <f t="shared" si="77"/>
        <v>0</v>
      </c>
      <c r="AL335" s="152">
        <f t="shared" si="77"/>
        <v>0</v>
      </c>
      <c r="AM335" s="152">
        <f t="shared" si="77"/>
        <v>0</v>
      </c>
      <c r="AN335" s="152">
        <f t="shared" si="77"/>
        <v>0</v>
      </c>
      <c r="AO335" s="152">
        <f t="shared" si="77"/>
        <v>0</v>
      </c>
      <c r="AP335" s="152">
        <f t="shared" si="77"/>
        <v>0</v>
      </c>
      <c r="AQ335" s="152">
        <f t="shared" si="77"/>
        <v>0</v>
      </c>
      <c r="AR335" s="152">
        <f t="shared" si="68"/>
        <v>0</v>
      </c>
      <c r="AS335" s="152">
        <f t="shared" si="68"/>
        <v>0</v>
      </c>
      <c r="AT335" s="152">
        <f t="shared" si="68"/>
        <v>0</v>
      </c>
      <c r="AU335" s="152">
        <f t="shared" si="68"/>
        <v>0</v>
      </c>
      <c r="AV335" s="152">
        <f t="shared" si="68"/>
        <v>0</v>
      </c>
    </row>
    <row r="336" spans="1:48" x14ac:dyDescent="0.2">
      <c r="A336" s="165"/>
      <c r="B336" s="151" t="str">
        <f>IFERROR(VLOOKUP($A336,Salaire!$C:$E,2,0),"")</f>
        <v/>
      </c>
      <c r="C336" s="151" t="str">
        <f>IFERROR(VLOOKUP($A336,Salaire!$C:$E,3,0),"")</f>
        <v/>
      </c>
      <c r="D336" s="163"/>
      <c r="E336" s="163"/>
      <c r="F336" s="152" t="str">
        <f t="shared" si="74"/>
        <v/>
      </c>
      <c r="G336" s="152" t="str">
        <f t="shared" si="75"/>
        <v/>
      </c>
      <c r="H336" s="166"/>
      <c r="I336" s="165"/>
      <c r="J336" s="165"/>
      <c r="K336" s="152" t="str">
        <f t="shared" si="76"/>
        <v/>
      </c>
      <c r="L336" s="152" t="str">
        <f t="shared" si="73"/>
        <v/>
      </c>
      <c r="M336" s="152">
        <f t="shared" si="78"/>
        <v>0</v>
      </c>
      <c r="N336" s="152">
        <f t="shared" si="78"/>
        <v>0</v>
      </c>
      <c r="O336" s="152">
        <f t="shared" si="78"/>
        <v>0</v>
      </c>
      <c r="P336" s="152">
        <f t="shared" si="78"/>
        <v>0</v>
      </c>
      <c r="Q336" s="152">
        <f t="shared" si="78"/>
        <v>0</v>
      </c>
      <c r="R336" s="152">
        <f t="shared" si="78"/>
        <v>0</v>
      </c>
      <c r="S336" s="152">
        <f t="shared" si="78"/>
        <v>0</v>
      </c>
      <c r="T336" s="152">
        <f t="shared" si="78"/>
        <v>0</v>
      </c>
      <c r="U336" s="152">
        <f t="shared" si="78"/>
        <v>0</v>
      </c>
      <c r="V336" s="152">
        <f t="shared" si="78"/>
        <v>0</v>
      </c>
      <c r="W336" s="152">
        <f t="shared" si="78"/>
        <v>0</v>
      </c>
      <c r="X336" s="152">
        <f t="shared" si="78"/>
        <v>0</v>
      </c>
      <c r="Y336" s="152">
        <f t="shared" si="78"/>
        <v>0</v>
      </c>
      <c r="Z336" s="152">
        <f t="shared" si="78"/>
        <v>0</v>
      </c>
      <c r="AA336" s="152">
        <f t="shared" si="78"/>
        <v>0</v>
      </c>
      <c r="AB336" s="152">
        <f t="shared" si="78"/>
        <v>0</v>
      </c>
      <c r="AC336" s="152">
        <f t="shared" si="77"/>
        <v>0</v>
      </c>
      <c r="AD336" s="152">
        <f t="shared" si="77"/>
        <v>0</v>
      </c>
      <c r="AE336" s="152">
        <f t="shared" si="77"/>
        <v>0</v>
      </c>
      <c r="AF336" s="152">
        <f t="shared" si="77"/>
        <v>0</v>
      </c>
      <c r="AG336" s="152">
        <f t="shared" si="77"/>
        <v>0</v>
      </c>
      <c r="AH336" s="152">
        <f t="shared" si="77"/>
        <v>0</v>
      </c>
      <c r="AI336" s="152">
        <f t="shared" si="77"/>
        <v>0</v>
      </c>
      <c r="AJ336" s="152">
        <f t="shared" si="77"/>
        <v>0</v>
      </c>
      <c r="AK336" s="152">
        <f t="shared" si="77"/>
        <v>0</v>
      </c>
      <c r="AL336" s="152">
        <f t="shared" si="77"/>
        <v>0</v>
      </c>
      <c r="AM336" s="152">
        <f t="shared" si="77"/>
        <v>0</v>
      </c>
      <c r="AN336" s="152">
        <f t="shared" si="77"/>
        <v>0</v>
      </c>
      <c r="AO336" s="152">
        <f t="shared" si="77"/>
        <v>0</v>
      </c>
      <c r="AP336" s="152">
        <f t="shared" si="77"/>
        <v>0</v>
      </c>
      <c r="AQ336" s="152">
        <f t="shared" si="77"/>
        <v>0</v>
      </c>
      <c r="AR336" s="152">
        <f t="shared" si="68"/>
        <v>0</v>
      </c>
      <c r="AS336" s="152">
        <f t="shared" si="68"/>
        <v>0</v>
      </c>
      <c r="AT336" s="152">
        <f t="shared" si="68"/>
        <v>0</v>
      </c>
      <c r="AU336" s="152">
        <f t="shared" si="68"/>
        <v>0</v>
      </c>
      <c r="AV336" s="152">
        <f t="shared" si="68"/>
        <v>0</v>
      </c>
    </row>
    <row r="337" spans="1:48" x14ac:dyDescent="0.2">
      <c r="A337" s="165"/>
      <c r="B337" s="151" t="str">
        <f>IFERROR(VLOOKUP($A337,Salaire!$C:$E,2,0),"")</f>
        <v/>
      </c>
      <c r="C337" s="151" t="str">
        <f>IFERROR(VLOOKUP($A337,Salaire!$C:$E,3,0),"")</f>
        <v/>
      </c>
      <c r="D337" s="163"/>
      <c r="E337" s="163"/>
      <c r="F337" s="152" t="str">
        <f t="shared" si="74"/>
        <v/>
      </c>
      <c r="G337" s="152" t="str">
        <f t="shared" si="75"/>
        <v/>
      </c>
      <c r="H337" s="166"/>
      <c r="I337" s="165"/>
      <c r="J337" s="165"/>
      <c r="K337" s="152" t="str">
        <f t="shared" si="76"/>
        <v/>
      </c>
      <c r="L337" s="152" t="str">
        <f t="shared" si="73"/>
        <v/>
      </c>
      <c r="M337" s="152">
        <f t="shared" si="78"/>
        <v>0</v>
      </c>
      <c r="N337" s="152">
        <f t="shared" si="78"/>
        <v>0</v>
      </c>
      <c r="O337" s="152">
        <f t="shared" si="78"/>
        <v>0</v>
      </c>
      <c r="P337" s="152">
        <f t="shared" si="78"/>
        <v>0</v>
      </c>
      <c r="Q337" s="152">
        <f t="shared" si="78"/>
        <v>0</v>
      </c>
      <c r="R337" s="152">
        <f t="shared" si="78"/>
        <v>0</v>
      </c>
      <c r="S337" s="152">
        <f t="shared" si="78"/>
        <v>0</v>
      </c>
      <c r="T337" s="152">
        <f t="shared" si="78"/>
        <v>0</v>
      </c>
      <c r="U337" s="152">
        <f t="shared" si="78"/>
        <v>0</v>
      </c>
      <c r="V337" s="152">
        <f t="shared" si="78"/>
        <v>0</v>
      </c>
      <c r="W337" s="152">
        <f t="shared" si="78"/>
        <v>0</v>
      </c>
      <c r="X337" s="152">
        <f t="shared" si="78"/>
        <v>0</v>
      </c>
      <c r="Y337" s="152">
        <f t="shared" si="78"/>
        <v>0</v>
      </c>
      <c r="Z337" s="152">
        <f t="shared" si="78"/>
        <v>0</v>
      </c>
      <c r="AA337" s="152">
        <f t="shared" si="78"/>
        <v>0</v>
      </c>
      <c r="AB337" s="152">
        <f t="shared" si="78"/>
        <v>0</v>
      </c>
      <c r="AC337" s="152">
        <f t="shared" si="77"/>
        <v>0</v>
      </c>
      <c r="AD337" s="152">
        <f t="shared" si="77"/>
        <v>0</v>
      </c>
      <c r="AE337" s="152">
        <f t="shared" si="77"/>
        <v>0</v>
      </c>
      <c r="AF337" s="152">
        <f t="shared" si="77"/>
        <v>0</v>
      </c>
      <c r="AG337" s="152">
        <f t="shared" si="77"/>
        <v>0</v>
      </c>
      <c r="AH337" s="152">
        <f t="shared" si="77"/>
        <v>0</v>
      </c>
      <c r="AI337" s="152">
        <f t="shared" si="77"/>
        <v>0</v>
      </c>
      <c r="AJ337" s="152">
        <f t="shared" si="77"/>
        <v>0</v>
      </c>
      <c r="AK337" s="152">
        <f t="shared" si="77"/>
        <v>0</v>
      </c>
      <c r="AL337" s="152">
        <f t="shared" si="77"/>
        <v>0</v>
      </c>
      <c r="AM337" s="152">
        <f t="shared" si="77"/>
        <v>0</v>
      </c>
      <c r="AN337" s="152">
        <f t="shared" si="77"/>
        <v>0</v>
      </c>
      <c r="AO337" s="152">
        <f t="shared" si="77"/>
        <v>0</v>
      </c>
      <c r="AP337" s="152">
        <f t="shared" si="77"/>
        <v>0</v>
      </c>
      <c r="AQ337" s="152">
        <f t="shared" si="77"/>
        <v>0</v>
      </c>
      <c r="AR337" s="152">
        <f t="shared" si="68"/>
        <v>0</v>
      </c>
      <c r="AS337" s="152">
        <f t="shared" si="68"/>
        <v>0</v>
      </c>
      <c r="AT337" s="152">
        <f t="shared" si="68"/>
        <v>0</v>
      </c>
      <c r="AU337" s="152">
        <f t="shared" si="68"/>
        <v>0</v>
      </c>
      <c r="AV337" s="152">
        <f t="shared" si="68"/>
        <v>0</v>
      </c>
    </row>
    <row r="338" spans="1:48" x14ac:dyDescent="0.2">
      <c r="A338" s="165"/>
      <c r="B338" s="151" t="str">
        <f>IFERROR(VLOOKUP($A338,Salaire!$C:$E,2,0),"")</f>
        <v/>
      </c>
      <c r="C338" s="151" t="str">
        <f>IFERROR(VLOOKUP($A338,Salaire!$C:$E,3,0),"")</f>
        <v/>
      </c>
      <c r="D338" s="163"/>
      <c r="E338" s="163"/>
      <c r="F338" s="152" t="str">
        <f t="shared" si="74"/>
        <v/>
      </c>
      <c r="G338" s="152" t="str">
        <f t="shared" si="75"/>
        <v/>
      </c>
      <c r="H338" s="166"/>
      <c r="I338" s="165"/>
      <c r="J338" s="165"/>
      <c r="K338" s="152" t="str">
        <f t="shared" si="76"/>
        <v/>
      </c>
      <c r="L338" s="152" t="str">
        <f t="shared" si="73"/>
        <v/>
      </c>
      <c r="M338" s="152">
        <f t="shared" si="78"/>
        <v>0</v>
      </c>
      <c r="N338" s="152">
        <f t="shared" si="78"/>
        <v>0</v>
      </c>
      <c r="O338" s="152">
        <f t="shared" si="78"/>
        <v>0</v>
      </c>
      <c r="P338" s="152">
        <f t="shared" si="78"/>
        <v>0</v>
      </c>
      <c r="Q338" s="152">
        <f t="shared" si="78"/>
        <v>0</v>
      </c>
      <c r="R338" s="152">
        <f t="shared" si="78"/>
        <v>0</v>
      </c>
      <c r="S338" s="152">
        <f t="shared" si="78"/>
        <v>0</v>
      </c>
      <c r="T338" s="152">
        <f t="shared" si="78"/>
        <v>0</v>
      </c>
      <c r="U338" s="152">
        <f t="shared" si="78"/>
        <v>0</v>
      </c>
      <c r="V338" s="152">
        <f t="shared" si="78"/>
        <v>0</v>
      </c>
      <c r="W338" s="152">
        <f t="shared" si="78"/>
        <v>0</v>
      </c>
      <c r="X338" s="152">
        <f t="shared" si="78"/>
        <v>0</v>
      </c>
      <c r="Y338" s="152">
        <f t="shared" si="78"/>
        <v>0</v>
      </c>
      <c r="Z338" s="152">
        <f t="shared" si="78"/>
        <v>0</v>
      </c>
      <c r="AA338" s="152">
        <f t="shared" si="78"/>
        <v>0</v>
      </c>
      <c r="AB338" s="152">
        <f t="shared" si="78"/>
        <v>0</v>
      </c>
      <c r="AC338" s="152">
        <f t="shared" si="77"/>
        <v>0</v>
      </c>
      <c r="AD338" s="152">
        <f t="shared" si="77"/>
        <v>0</v>
      </c>
      <c r="AE338" s="152">
        <f t="shared" si="77"/>
        <v>0</v>
      </c>
      <c r="AF338" s="152">
        <f t="shared" si="77"/>
        <v>0</v>
      </c>
      <c r="AG338" s="152">
        <f t="shared" si="77"/>
        <v>0</v>
      </c>
      <c r="AH338" s="152">
        <f t="shared" si="77"/>
        <v>0</v>
      </c>
      <c r="AI338" s="152">
        <f t="shared" si="77"/>
        <v>0</v>
      </c>
      <c r="AJ338" s="152">
        <f t="shared" si="77"/>
        <v>0</v>
      </c>
      <c r="AK338" s="152">
        <f t="shared" si="77"/>
        <v>0</v>
      </c>
      <c r="AL338" s="152">
        <f t="shared" si="77"/>
        <v>0</v>
      </c>
      <c r="AM338" s="152">
        <f t="shared" si="77"/>
        <v>0</v>
      </c>
      <c r="AN338" s="152">
        <f t="shared" si="77"/>
        <v>0</v>
      </c>
      <c r="AO338" s="152">
        <f t="shared" si="77"/>
        <v>0</v>
      </c>
      <c r="AP338" s="152">
        <f t="shared" si="77"/>
        <v>0</v>
      </c>
      <c r="AQ338" s="152">
        <f t="shared" si="77"/>
        <v>0</v>
      </c>
      <c r="AR338" s="152">
        <f t="shared" si="68"/>
        <v>0</v>
      </c>
      <c r="AS338" s="152">
        <f t="shared" si="68"/>
        <v>0</v>
      </c>
      <c r="AT338" s="152">
        <f t="shared" si="68"/>
        <v>0</v>
      </c>
      <c r="AU338" s="152">
        <f t="shared" si="68"/>
        <v>0</v>
      </c>
      <c r="AV338" s="152">
        <f t="shared" si="68"/>
        <v>0</v>
      </c>
    </row>
    <row r="339" spans="1:48" x14ac:dyDescent="0.2">
      <c r="A339" s="165"/>
      <c r="B339" s="151" t="str">
        <f>IFERROR(VLOOKUP($A339,Salaire!$C:$E,2,0),"")</f>
        <v/>
      </c>
      <c r="C339" s="151" t="str">
        <f>IFERROR(VLOOKUP($A339,Salaire!$C:$E,3,0),"")</f>
        <v/>
      </c>
      <c r="D339" s="163"/>
      <c r="E339" s="163"/>
      <c r="F339" s="152" t="str">
        <f t="shared" si="74"/>
        <v/>
      </c>
      <c r="G339" s="152" t="str">
        <f t="shared" si="75"/>
        <v/>
      </c>
      <c r="H339" s="166"/>
      <c r="I339" s="165"/>
      <c r="J339" s="165"/>
      <c r="K339" s="152" t="str">
        <f t="shared" si="76"/>
        <v/>
      </c>
      <c r="L339" s="152" t="str">
        <f t="shared" si="73"/>
        <v/>
      </c>
      <c r="M339" s="152">
        <f t="shared" si="78"/>
        <v>0</v>
      </c>
      <c r="N339" s="152">
        <f t="shared" si="78"/>
        <v>0</v>
      </c>
      <c r="O339" s="152">
        <f t="shared" si="78"/>
        <v>0</v>
      </c>
      <c r="P339" s="152">
        <f t="shared" si="78"/>
        <v>0</v>
      </c>
      <c r="Q339" s="152">
        <f t="shared" si="78"/>
        <v>0</v>
      </c>
      <c r="R339" s="152">
        <f t="shared" si="78"/>
        <v>0</v>
      </c>
      <c r="S339" s="152">
        <f t="shared" si="78"/>
        <v>0</v>
      </c>
      <c r="T339" s="152">
        <f t="shared" si="78"/>
        <v>0</v>
      </c>
      <c r="U339" s="152">
        <f t="shared" si="78"/>
        <v>0</v>
      </c>
      <c r="V339" s="152">
        <f t="shared" si="78"/>
        <v>0</v>
      </c>
      <c r="W339" s="152">
        <f t="shared" si="78"/>
        <v>0</v>
      </c>
      <c r="X339" s="152">
        <f t="shared" si="78"/>
        <v>0</v>
      </c>
      <c r="Y339" s="152">
        <f t="shared" si="78"/>
        <v>0</v>
      </c>
      <c r="Z339" s="152">
        <f t="shared" si="78"/>
        <v>0</v>
      </c>
      <c r="AA339" s="152">
        <f t="shared" si="78"/>
        <v>0</v>
      </c>
      <c r="AB339" s="152">
        <f t="shared" si="78"/>
        <v>0</v>
      </c>
      <c r="AC339" s="152">
        <f t="shared" si="77"/>
        <v>0</v>
      </c>
      <c r="AD339" s="152">
        <f t="shared" si="77"/>
        <v>0</v>
      </c>
      <c r="AE339" s="152">
        <f t="shared" si="77"/>
        <v>0</v>
      </c>
      <c r="AF339" s="152">
        <f t="shared" si="77"/>
        <v>0</v>
      </c>
      <c r="AG339" s="152">
        <f t="shared" si="77"/>
        <v>0</v>
      </c>
      <c r="AH339" s="152">
        <f t="shared" si="77"/>
        <v>0</v>
      </c>
      <c r="AI339" s="152">
        <f t="shared" si="77"/>
        <v>0</v>
      </c>
      <c r="AJ339" s="152">
        <f t="shared" si="77"/>
        <v>0</v>
      </c>
      <c r="AK339" s="152">
        <f t="shared" si="77"/>
        <v>0</v>
      </c>
      <c r="AL339" s="152">
        <f t="shared" si="77"/>
        <v>0</v>
      </c>
      <c r="AM339" s="152">
        <f t="shared" si="77"/>
        <v>0</v>
      </c>
      <c r="AN339" s="152">
        <f t="shared" si="77"/>
        <v>0</v>
      </c>
      <c r="AO339" s="152">
        <f t="shared" si="77"/>
        <v>0</v>
      </c>
      <c r="AP339" s="152">
        <f t="shared" si="77"/>
        <v>0</v>
      </c>
      <c r="AQ339" s="152">
        <f t="shared" si="77"/>
        <v>0</v>
      </c>
      <c r="AR339" s="152">
        <f t="shared" si="68"/>
        <v>0</v>
      </c>
      <c r="AS339" s="152">
        <f t="shared" si="68"/>
        <v>0</v>
      </c>
      <c r="AT339" s="152">
        <f t="shared" si="68"/>
        <v>0</v>
      </c>
      <c r="AU339" s="152">
        <f t="shared" si="68"/>
        <v>0</v>
      </c>
      <c r="AV339" s="152">
        <f t="shared" si="68"/>
        <v>0</v>
      </c>
    </row>
    <row r="340" spans="1:48" x14ac:dyDescent="0.2">
      <c r="A340" s="165"/>
      <c r="B340" s="151" t="str">
        <f>IFERROR(VLOOKUP($A340,Salaire!$C:$E,2,0),"")</f>
        <v/>
      </c>
      <c r="C340" s="151" t="str">
        <f>IFERROR(VLOOKUP($A340,Salaire!$C:$E,3,0),"")</f>
        <v/>
      </c>
      <c r="D340" s="163"/>
      <c r="E340" s="163"/>
      <c r="F340" s="152" t="str">
        <f t="shared" si="74"/>
        <v/>
      </c>
      <c r="G340" s="152" t="str">
        <f t="shared" si="75"/>
        <v/>
      </c>
      <c r="H340" s="166"/>
      <c r="I340" s="165"/>
      <c r="J340" s="165"/>
      <c r="K340" s="152" t="str">
        <f t="shared" si="76"/>
        <v/>
      </c>
      <c r="L340" s="152" t="str">
        <f t="shared" si="73"/>
        <v/>
      </c>
      <c r="M340" s="152">
        <f t="shared" si="78"/>
        <v>0</v>
      </c>
      <c r="N340" s="152">
        <f t="shared" si="78"/>
        <v>0</v>
      </c>
      <c r="O340" s="152">
        <f t="shared" si="78"/>
        <v>0</v>
      </c>
      <c r="P340" s="152">
        <f t="shared" si="78"/>
        <v>0</v>
      </c>
      <c r="Q340" s="152">
        <f t="shared" si="78"/>
        <v>0</v>
      </c>
      <c r="R340" s="152">
        <f t="shared" si="78"/>
        <v>0</v>
      </c>
      <c r="S340" s="152">
        <f t="shared" si="78"/>
        <v>0</v>
      </c>
      <c r="T340" s="152">
        <f t="shared" si="78"/>
        <v>0</v>
      </c>
      <c r="U340" s="152">
        <f t="shared" si="78"/>
        <v>0</v>
      </c>
      <c r="V340" s="152">
        <f t="shared" si="78"/>
        <v>0</v>
      </c>
      <c r="W340" s="152">
        <f t="shared" si="78"/>
        <v>0</v>
      </c>
      <c r="X340" s="152">
        <f t="shared" si="78"/>
        <v>0</v>
      </c>
      <c r="Y340" s="152">
        <f t="shared" si="78"/>
        <v>0</v>
      </c>
      <c r="Z340" s="152">
        <f t="shared" si="78"/>
        <v>0</v>
      </c>
      <c r="AA340" s="152">
        <f t="shared" si="78"/>
        <v>0</v>
      </c>
      <c r="AB340" s="152">
        <f t="shared" si="78"/>
        <v>0</v>
      </c>
      <c r="AC340" s="152">
        <f t="shared" si="77"/>
        <v>0</v>
      </c>
      <c r="AD340" s="152">
        <f t="shared" si="77"/>
        <v>0</v>
      </c>
      <c r="AE340" s="152">
        <f t="shared" si="77"/>
        <v>0</v>
      </c>
      <c r="AF340" s="152">
        <f t="shared" si="77"/>
        <v>0</v>
      </c>
      <c r="AG340" s="152">
        <f t="shared" si="77"/>
        <v>0</v>
      </c>
      <c r="AH340" s="152">
        <f t="shared" si="77"/>
        <v>0</v>
      </c>
      <c r="AI340" s="152">
        <f t="shared" si="77"/>
        <v>0</v>
      </c>
      <c r="AJ340" s="152">
        <f t="shared" si="77"/>
        <v>0</v>
      </c>
      <c r="AK340" s="152">
        <f t="shared" si="77"/>
        <v>0</v>
      </c>
      <c r="AL340" s="152">
        <f t="shared" si="77"/>
        <v>0</v>
      </c>
      <c r="AM340" s="152">
        <f t="shared" si="77"/>
        <v>0</v>
      </c>
      <c r="AN340" s="152">
        <f t="shared" si="77"/>
        <v>0</v>
      </c>
      <c r="AO340" s="152">
        <f t="shared" si="77"/>
        <v>0</v>
      </c>
      <c r="AP340" s="152">
        <f t="shared" si="77"/>
        <v>0</v>
      </c>
      <c r="AQ340" s="152">
        <f t="shared" si="77"/>
        <v>0</v>
      </c>
      <c r="AR340" s="152">
        <f t="shared" ref="AR340:AV390" si="79">+IF(AND(AR$4&gt;=EOMONTH($I340,0),AR$4&lt;=EOMONTH($J340,0)),$L340,0)</f>
        <v>0</v>
      </c>
      <c r="AS340" s="152">
        <f t="shared" si="79"/>
        <v>0</v>
      </c>
      <c r="AT340" s="152">
        <f t="shared" si="79"/>
        <v>0</v>
      </c>
      <c r="AU340" s="152">
        <f t="shared" si="79"/>
        <v>0</v>
      </c>
      <c r="AV340" s="152">
        <f t="shared" si="79"/>
        <v>0</v>
      </c>
    </row>
    <row r="341" spans="1:48" x14ac:dyDescent="0.2">
      <c r="A341" s="165"/>
      <c r="B341" s="151" t="str">
        <f>IFERROR(VLOOKUP($A341,Salaire!$C:$E,2,0),"")</f>
        <v/>
      </c>
      <c r="C341" s="151" t="str">
        <f>IFERROR(VLOOKUP($A341,Salaire!$C:$E,3,0),"")</f>
        <v/>
      </c>
      <c r="D341" s="163"/>
      <c r="E341" s="163"/>
      <c r="F341" s="152" t="str">
        <f t="shared" si="74"/>
        <v/>
      </c>
      <c r="G341" s="152" t="str">
        <f t="shared" si="75"/>
        <v/>
      </c>
      <c r="H341" s="166"/>
      <c r="I341" s="165"/>
      <c r="J341" s="165"/>
      <c r="K341" s="152" t="str">
        <f t="shared" si="76"/>
        <v/>
      </c>
      <c r="L341" s="152" t="str">
        <f t="shared" si="73"/>
        <v/>
      </c>
      <c r="M341" s="152">
        <f t="shared" si="78"/>
        <v>0</v>
      </c>
      <c r="N341" s="152">
        <f t="shared" si="78"/>
        <v>0</v>
      </c>
      <c r="O341" s="152">
        <f t="shared" si="78"/>
        <v>0</v>
      </c>
      <c r="P341" s="152">
        <f t="shared" si="78"/>
        <v>0</v>
      </c>
      <c r="Q341" s="152">
        <f t="shared" si="78"/>
        <v>0</v>
      </c>
      <c r="R341" s="152">
        <f t="shared" si="78"/>
        <v>0</v>
      </c>
      <c r="S341" s="152">
        <f t="shared" si="78"/>
        <v>0</v>
      </c>
      <c r="T341" s="152">
        <f t="shared" si="78"/>
        <v>0</v>
      </c>
      <c r="U341" s="152">
        <f t="shared" si="78"/>
        <v>0</v>
      </c>
      <c r="V341" s="152">
        <f t="shared" si="78"/>
        <v>0</v>
      </c>
      <c r="W341" s="152">
        <f t="shared" si="78"/>
        <v>0</v>
      </c>
      <c r="X341" s="152">
        <f t="shared" si="78"/>
        <v>0</v>
      </c>
      <c r="Y341" s="152">
        <f t="shared" si="78"/>
        <v>0</v>
      </c>
      <c r="Z341" s="152">
        <f t="shared" si="78"/>
        <v>0</v>
      </c>
      <c r="AA341" s="152">
        <f t="shared" si="78"/>
        <v>0</v>
      </c>
      <c r="AB341" s="152">
        <f t="shared" si="78"/>
        <v>0</v>
      </c>
      <c r="AC341" s="152">
        <f t="shared" si="77"/>
        <v>0</v>
      </c>
      <c r="AD341" s="152">
        <f t="shared" si="77"/>
        <v>0</v>
      </c>
      <c r="AE341" s="152">
        <f t="shared" si="77"/>
        <v>0</v>
      </c>
      <c r="AF341" s="152">
        <f t="shared" si="77"/>
        <v>0</v>
      </c>
      <c r="AG341" s="152">
        <f t="shared" si="77"/>
        <v>0</v>
      </c>
      <c r="AH341" s="152">
        <f t="shared" si="77"/>
        <v>0</v>
      </c>
      <c r="AI341" s="152">
        <f t="shared" si="77"/>
        <v>0</v>
      </c>
      <c r="AJ341" s="152">
        <f t="shared" si="77"/>
        <v>0</v>
      </c>
      <c r="AK341" s="152">
        <f t="shared" si="77"/>
        <v>0</v>
      </c>
      <c r="AL341" s="152">
        <f t="shared" si="77"/>
        <v>0</v>
      </c>
      <c r="AM341" s="152">
        <f t="shared" si="77"/>
        <v>0</v>
      </c>
      <c r="AN341" s="152">
        <f t="shared" si="77"/>
        <v>0</v>
      </c>
      <c r="AO341" s="152">
        <f t="shared" si="77"/>
        <v>0</v>
      </c>
      <c r="AP341" s="152">
        <f t="shared" si="77"/>
        <v>0</v>
      </c>
      <c r="AQ341" s="152">
        <f t="shared" si="77"/>
        <v>0</v>
      </c>
      <c r="AR341" s="152">
        <f t="shared" si="79"/>
        <v>0</v>
      </c>
      <c r="AS341" s="152">
        <f t="shared" si="79"/>
        <v>0</v>
      </c>
      <c r="AT341" s="152">
        <f t="shared" si="79"/>
        <v>0</v>
      </c>
      <c r="AU341" s="152">
        <f t="shared" si="79"/>
        <v>0</v>
      </c>
      <c r="AV341" s="152">
        <f t="shared" si="79"/>
        <v>0</v>
      </c>
    </row>
    <row r="342" spans="1:48" x14ac:dyDescent="0.2">
      <c r="A342" s="165"/>
      <c r="B342" s="151" t="str">
        <f>IFERROR(VLOOKUP($A342,Salaire!$C:$E,2,0),"")</f>
        <v/>
      </c>
      <c r="C342" s="151" t="str">
        <f>IFERROR(VLOOKUP($A342,Salaire!$C:$E,3,0),"")</f>
        <v/>
      </c>
      <c r="D342" s="163"/>
      <c r="E342" s="163"/>
      <c r="F342" s="152" t="str">
        <f t="shared" si="74"/>
        <v/>
      </c>
      <c r="G342" s="152" t="str">
        <f t="shared" si="75"/>
        <v/>
      </c>
      <c r="H342" s="166"/>
      <c r="I342" s="165"/>
      <c r="J342" s="165"/>
      <c r="K342" s="152" t="str">
        <f t="shared" si="76"/>
        <v/>
      </c>
      <c r="L342" s="152" t="str">
        <f t="shared" si="73"/>
        <v/>
      </c>
      <c r="M342" s="152">
        <f t="shared" si="78"/>
        <v>0</v>
      </c>
      <c r="N342" s="152">
        <f t="shared" si="78"/>
        <v>0</v>
      </c>
      <c r="O342" s="152">
        <f t="shared" si="78"/>
        <v>0</v>
      </c>
      <c r="P342" s="152">
        <f t="shared" si="78"/>
        <v>0</v>
      </c>
      <c r="Q342" s="152">
        <f t="shared" si="78"/>
        <v>0</v>
      </c>
      <c r="R342" s="152">
        <f t="shared" si="78"/>
        <v>0</v>
      </c>
      <c r="S342" s="152">
        <f t="shared" si="78"/>
        <v>0</v>
      </c>
      <c r="T342" s="152">
        <f t="shared" si="78"/>
        <v>0</v>
      </c>
      <c r="U342" s="152">
        <f t="shared" si="78"/>
        <v>0</v>
      </c>
      <c r="V342" s="152">
        <f t="shared" si="78"/>
        <v>0</v>
      </c>
      <c r="W342" s="152">
        <f t="shared" si="78"/>
        <v>0</v>
      </c>
      <c r="X342" s="152">
        <f t="shared" si="78"/>
        <v>0</v>
      </c>
      <c r="Y342" s="152">
        <f t="shared" si="78"/>
        <v>0</v>
      </c>
      <c r="Z342" s="152">
        <f t="shared" si="78"/>
        <v>0</v>
      </c>
      <c r="AA342" s="152">
        <f t="shared" si="78"/>
        <v>0</v>
      </c>
      <c r="AB342" s="152">
        <f t="shared" si="78"/>
        <v>0</v>
      </c>
      <c r="AC342" s="152">
        <f t="shared" si="77"/>
        <v>0</v>
      </c>
      <c r="AD342" s="152">
        <f t="shared" si="77"/>
        <v>0</v>
      </c>
      <c r="AE342" s="152">
        <f t="shared" si="77"/>
        <v>0</v>
      </c>
      <c r="AF342" s="152">
        <f t="shared" si="77"/>
        <v>0</v>
      </c>
      <c r="AG342" s="152">
        <f t="shared" si="77"/>
        <v>0</v>
      </c>
      <c r="AH342" s="152">
        <f t="shared" si="77"/>
        <v>0</v>
      </c>
      <c r="AI342" s="152">
        <f t="shared" si="77"/>
        <v>0</v>
      </c>
      <c r="AJ342" s="152">
        <f t="shared" si="77"/>
        <v>0</v>
      </c>
      <c r="AK342" s="152">
        <f t="shared" si="77"/>
        <v>0</v>
      </c>
      <c r="AL342" s="152">
        <f t="shared" si="77"/>
        <v>0</v>
      </c>
      <c r="AM342" s="152">
        <f t="shared" si="77"/>
        <v>0</v>
      </c>
      <c r="AN342" s="152">
        <f t="shared" si="77"/>
        <v>0</v>
      </c>
      <c r="AO342" s="152">
        <f t="shared" si="77"/>
        <v>0</v>
      </c>
      <c r="AP342" s="152">
        <f t="shared" si="77"/>
        <v>0</v>
      </c>
      <c r="AQ342" s="152">
        <f t="shared" si="77"/>
        <v>0</v>
      </c>
      <c r="AR342" s="152">
        <f t="shared" si="79"/>
        <v>0</v>
      </c>
      <c r="AS342" s="152">
        <f t="shared" si="79"/>
        <v>0</v>
      </c>
      <c r="AT342" s="152">
        <f t="shared" si="79"/>
        <v>0</v>
      </c>
      <c r="AU342" s="152">
        <f t="shared" si="79"/>
        <v>0</v>
      </c>
      <c r="AV342" s="152">
        <f t="shared" si="79"/>
        <v>0</v>
      </c>
    </row>
    <row r="343" spans="1:48" x14ac:dyDescent="0.2">
      <c r="A343" s="165"/>
      <c r="B343" s="151" t="str">
        <f>IFERROR(VLOOKUP($A343,Salaire!$C:$E,2,0),"")</f>
        <v/>
      </c>
      <c r="C343" s="151" t="str">
        <f>IFERROR(VLOOKUP($A343,Salaire!$C:$E,3,0),"")</f>
        <v/>
      </c>
      <c r="D343" s="163"/>
      <c r="E343" s="163"/>
      <c r="F343" s="152" t="str">
        <f t="shared" si="74"/>
        <v/>
      </c>
      <c r="G343" s="152" t="str">
        <f t="shared" si="75"/>
        <v/>
      </c>
      <c r="H343" s="166"/>
      <c r="I343" s="165"/>
      <c r="J343" s="165"/>
      <c r="K343" s="152" t="str">
        <f t="shared" si="76"/>
        <v/>
      </c>
      <c r="L343" s="152" t="str">
        <f t="shared" si="73"/>
        <v/>
      </c>
      <c r="M343" s="152">
        <f t="shared" si="78"/>
        <v>0</v>
      </c>
      <c r="N343" s="152">
        <f t="shared" si="78"/>
        <v>0</v>
      </c>
      <c r="O343" s="152">
        <f t="shared" si="78"/>
        <v>0</v>
      </c>
      <c r="P343" s="152">
        <f t="shared" si="78"/>
        <v>0</v>
      </c>
      <c r="Q343" s="152">
        <f t="shared" si="78"/>
        <v>0</v>
      </c>
      <c r="R343" s="152">
        <f t="shared" si="78"/>
        <v>0</v>
      </c>
      <c r="S343" s="152">
        <f t="shared" si="78"/>
        <v>0</v>
      </c>
      <c r="T343" s="152">
        <f t="shared" si="78"/>
        <v>0</v>
      </c>
      <c r="U343" s="152">
        <f t="shared" si="78"/>
        <v>0</v>
      </c>
      <c r="V343" s="152">
        <f t="shared" si="78"/>
        <v>0</v>
      </c>
      <c r="W343" s="152">
        <f t="shared" si="78"/>
        <v>0</v>
      </c>
      <c r="X343" s="152">
        <f t="shared" si="78"/>
        <v>0</v>
      </c>
      <c r="Y343" s="152">
        <f t="shared" si="78"/>
        <v>0</v>
      </c>
      <c r="Z343" s="152">
        <f t="shared" si="78"/>
        <v>0</v>
      </c>
      <c r="AA343" s="152">
        <f t="shared" si="78"/>
        <v>0</v>
      </c>
      <c r="AB343" s="152">
        <f t="shared" si="78"/>
        <v>0</v>
      </c>
      <c r="AC343" s="152">
        <f t="shared" si="77"/>
        <v>0</v>
      </c>
      <c r="AD343" s="152">
        <f t="shared" si="77"/>
        <v>0</v>
      </c>
      <c r="AE343" s="152">
        <f t="shared" si="77"/>
        <v>0</v>
      </c>
      <c r="AF343" s="152">
        <f t="shared" si="77"/>
        <v>0</v>
      </c>
      <c r="AG343" s="152">
        <f t="shared" si="77"/>
        <v>0</v>
      </c>
      <c r="AH343" s="152">
        <f t="shared" si="77"/>
        <v>0</v>
      </c>
      <c r="AI343" s="152">
        <f t="shared" si="77"/>
        <v>0</v>
      </c>
      <c r="AJ343" s="152">
        <f t="shared" si="77"/>
        <v>0</v>
      </c>
      <c r="AK343" s="152">
        <f t="shared" si="77"/>
        <v>0</v>
      </c>
      <c r="AL343" s="152">
        <f t="shared" si="77"/>
        <v>0</v>
      </c>
      <c r="AM343" s="152">
        <f t="shared" si="77"/>
        <v>0</v>
      </c>
      <c r="AN343" s="152">
        <f t="shared" si="77"/>
        <v>0</v>
      </c>
      <c r="AO343" s="152">
        <f t="shared" si="77"/>
        <v>0</v>
      </c>
      <c r="AP343" s="152">
        <f t="shared" si="77"/>
        <v>0</v>
      </c>
      <c r="AQ343" s="152">
        <f t="shared" si="77"/>
        <v>0</v>
      </c>
      <c r="AR343" s="152">
        <f t="shared" si="79"/>
        <v>0</v>
      </c>
      <c r="AS343" s="152">
        <f t="shared" si="79"/>
        <v>0</v>
      </c>
      <c r="AT343" s="152">
        <f t="shared" si="79"/>
        <v>0</v>
      </c>
      <c r="AU343" s="152">
        <f t="shared" si="79"/>
        <v>0</v>
      </c>
      <c r="AV343" s="152">
        <f t="shared" si="79"/>
        <v>0</v>
      </c>
    </row>
    <row r="344" spans="1:48" x14ac:dyDescent="0.2">
      <c r="A344" s="165"/>
      <c r="B344" s="151" t="str">
        <f>IFERROR(VLOOKUP($A344,Salaire!$C:$E,2,0),"")</f>
        <v/>
      </c>
      <c r="C344" s="151" t="str">
        <f>IFERROR(VLOOKUP($A344,Salaire!$C:$E,3,0),"")</f>
        <v/>
      </c>
      <c r="D344" s="163"/>
      <c r="E344" s="163"/>
      <c r="F344" s="152" t="str">
        <f t="shared" si="74"/>
        <v/>
      </c>
      <c r="G344" s="152" t="str">
        <f t="shared" si="75"/>
        <v/>
      </c>
      <c r="H344" s="166"/>
      <c r="I344" s="165"/>
      <c r="J344" s="165"/>
      <c r="K344" s="152" t="str">
        <f t="shared" si="76"/>
        <v/>
      </c>
      <c r="L344" s="152" t="str">
        <f t="shared" si="73"/>
        <v/>
      </c>
      <c r="M344" s="152">
        <f t="shared" si="78"/>
        <v>0</v>
      </c>
      <c r="N344" s="152">
        <f t="shared" si="78"/>
        <v>0</v>
      </c>
      <c r="O344" s="152">
        <f t="shared" si="78"/>
        <v>0</v>
      </c>
      <c r="P344" s="152">
        <f t="shared" si="78"/>
        <v>0</v>
      </c>
      <c r="Q344" s="152">
        <f t="shared" si="78"/>
        <v>0</v>
      </c>
      <c r="R344" s="152">
        <f t="shared" si="78"/>
        <v>0</v>
      </c>
      <c r="S344" s="152">
        <f t="shared" si="78"/>
        <v>0</v>
      </c>
      <c r="T344" s="152">
        <f t="shared" si="78"/>
        <v>0</v>
      </c>
      <c r="U344" s="152">
        <f t="shared" si="78"/>
        <v>0</v>
      </c>
      <c r="V344" s="152">
        <f t="shared" si="78"/>
        <v>0</v>
      </c>
      <c r="W344" s="152">
        <f t="shared" si="78"/>
        <v>0</v>
      </c>
      <c r="X344" s="152">
        <f t="shared" si="78"/>
        <v>0</v>
      </c>
      <c r="Y344" s="152">
        <f t="shared" si="78"/>
        <v>0</v>
      </c>
      <c r="Z344" s="152">
        <f t="shared" si="78"/>
        <v>0</v>
      </c>
      <c r="AA344" s="152">
        <f t="shared" si="78"/>
        <v>0</v>
      </c>
      <c r="AB344" s="152">
        <f t="shared" si="78"/>
        <v>0</v>
      </c>
      <c r="AC344" s="152">
        <f t="shared" si="77"/>
        <v>0</v>
      </c>
      <c r="AD344" s="152">
        <f t="shared" si="77"/>
        <v>0</v>
      </c>
      <c r="AE344" s="152">
        <f t="shared" si="77"/>
        <v>0</v>
      </c>
      <c r="AF344" s="152">
        <f t="shared" si="77"/>
        <v>0</v>
      </c>
      <c r="AG344" s="152">
        <f t="shared" si="77"/>
        <v>0</v>
      </c>
      <c r="AH344" s="152">
        <f t="shared" si="77"/>
        <v>0</v>
      </c>
      <c r="AI344" s="152">
        <f t="shared" si="77"/>
        <v>0</v>
      </c>
      <c r="AJ344" s="152">
        <f t="shared" si="77"/>
        <v>0</v>
      </c>
      <c r="AK344" s="152">
        <f t="shared" si="77"/>
        <v>0</v>
      </c>
      <c r="AL344" s="152">
        <f t="shared" si="77"/>
        <v>0</v>
      </c>
      <c r="AM344" s="152">
        <f t="shared" si="77"/>
        <v>0</v>
      </c>
      <c r="AN344" s="152">
        <f t="shared" si="77"/>
        <v>0</v>
      </c>
      <c r="AO344" s="152">
        <f t="shared" si="77"/>
        <v>0</v>
      </c>
      <c r="AP344" s="152">
        <f t="shared" si="77"/>
        <v>0</v>
      </c>
      <c r="AQ344" s="152">
        <f t="shared" si="77"/>
        <v>0</v>
      </c>
      <c r="AR344" s="152">
        <f t="shared" si="79"/>
        <v>0</v>
      </c>
      <c r="AS344" s="152">
        <f t="shared" si="79"/>
        <v>0</v>
      </c>
      <c r="AT344" s="152">
        <f t="shared" si="79"/>
        <v>0</v>
      </c>
      <c r="AU344" s="152">
        <f t="shared" si="79"/>
        <v>0</v>
      </c>
      <c r="AV344" s="152">
        <f t="shared" si="79"/>
        <v>0</v>
      </c>
    </row>
    <row r="345" spans="1:48" x14ac:dyDescent="0.2">
      <c r="A345" s="165"/>
      <c r="B345" s="151" t="str">
        <f>IFERROR(VLOOKUP($A345,Salaire!$C:$E,2,0),"")</f>
        <v/>
      </c>
      <c r="C345" s="151" t="str">
        <f>IFERROR(VLOOKUP($A345,Salaire!$C:$E,3,0),"")</f>
        <v/>
      </c>
      <c r="D345" s="163"/>
      <c r="E345" s="163"/>
      <c r="F345" s="152" t="str">
        <f t="shared" si="74"/>
        <v/>
      </c>
      <c r="G345" s="152" t="str">
        <f t="shared" si="75"/>
        <v/>
      </c>
      <c r="H345" s="166"/>
      <c r="I345" s="165"/>
      <c r="J345" s="165"/>
      <c r="K345" s="152" t="str">
        <f t="shared" si="76"/>
        <v/>
      </c>
      <c r="L345" s="152" t="str">
        <f t="shared" si="73"/>
        <v/>
      </c>
      <c r="M345" s="152">
        <f t="shared" si="78"/>
        <v>0</v>
      </c>
      <c r="N345" s="152">
        <f t="shared" si="78"/>
        <v>0</v>
      </c>
      <c r="O345" s="152">
        <f t="shared" si="78"/>
        <v>0</v>
      </c>
      <c r="P345" s="152">
        <f t="shared" si="78"/>
        <v>0</v>
      </c>
      <c r="Q345" s="152">
        <f t="shared" si="78"/>
        <v>0</v>
      </c>
      <c r="R345" s="152">
        <f t="shared" si="78"/>
        <v>0</v>
      </c>
      <c r="S345" s="152">
        <f t="shared" si="78"/>
        <v>0</v>
      </c>
      <c r="T345" s="152">
        <f t="shared" si="78"/>
        <v>0</v>
      </c>
      <c r="U345" s="152">
        <f t="shared" si="78"/>
        <v>0</v>
      </c>
      <c r="V345" s="152">
        <f t="shared" si="78"/>
        <v>0</v>
      </c>
      <c r="W345" s="152">
        <f t="shared" si="78"/>
        <v>0</v>
      </c>
      <c r="X345" s="152">
        <f t="shared" si="78"/>
        <v>0</v>
      </c>
      <c r="Y345" s="152">
        <f t="shared" si="78"/>
        <v>0</v>
      </c>
      <c r="Z345" s="152">
        <f t="shared" si="78"/>
        <v>0</v>
      </c>
      <c r="AA345" s="152">
        <f t="shared" si="78"/>
        <v>0</v>
      </c>
      <c r="AB345" s="152">
        <f t="shared" si="78"/>
        <v>0</v>
      </c>
      <c r="AC345" s="152">
        <f t="shared" si="77"/>
        <v>0</v>
      </c>
      <c r="AD345" s="152">
        <f t="shared" si="77"/>
        <v>0</v>
      </c>
      <c r="AE345" s="152">
        <f t="shared" si="77"/>
        <v>0</v>
      </c>
      <c r="AF345" s="152">
        <f t="shared" si="77"/>
        <v>0</v>
      </c>
      <c r="AG345" s="152">
        <f t="shared" si="77"/>
        <v>0</v>
      </c>
      <c r="AH345" s="152">
        <f t="shared" si="77"/>
        <v>0</v>
      </c>
      <c r="AI345" s="152">
        <f t="shared" si="77"/>
        <v>0</v>
      </c>
      <c r="AJ345" s="152">
        <f t="shared" si="77"/>
        <v>0</v>
      </c>
      <c r="AK345" s="152">
        <f t="shared" si="77"/>
        <v>0</v>
      </c>
      <c r="AL345" s="152">
        <f t="shared" si="77"/>
        <v>0</v>
      </c>
      <c r="AM345" s="152">
        <f t="shared" si="77"/>
        <v>0</v>
      </c>
      <c r="AN345" s="152">
        <f t="shared" si="77"/>
        <v>0</v>
      </c>
      <c r="AO345" s="152">
        <f t="shared" si="77"/>
        <v>0</v>
      </c>
      <c r="AP345" s="152">
        <f t="shared" si="77"/>
        <v>0</v>
      </c>
      <c r="AQ345" s="152">
        <f t="shared" si="77"/>
        <v>0</v>
      </c>
      <c r="AR345" s="152">
        <f t="shared" si="79"/>
        <v>0</v>
      </c>
      <c r="AS345" s="152">
        <f t="shared" si="79"/>
        <v>0</v>
      </c>
      <c r="AT345" s="152">
        <f t="shared" si="79"/>
        <v>0</v>
      </c>
      <c r="AU345" s="152">
        <f t="shared" si="79"/>
        <v>0</v>
      </c>
      <c r="AV345" s="152">
        <f t="shared" si="79"/>
        <v>0</v>
      </c>
    </row>
    <row r="346" spans="1:48" x14ac:dyDescent="0.2">
      <c r="A346" s="165"/>
      <c r="B346" s="151" t="str">
        <f>IFERROR(VLOOKUP($A346,Salaire!$C:$E,2,0),"")</f>
        <v/>
      </c>
      <c r="C346" s="151" t="str">
        <f>IFERROR(VLOOKUP($A346,Salaire!$C:$E,3,0),"")</f>
        <v/>
      </c>
      <c r="D346" s="163"/>
      <c r="E346" s="163"/>
      <c r="F346" s="152" t="str">
        <f t="shared" si="74"/>
        <v/>
      </c>
      <c r="G346" s="152" t="str">
        <f t="shared" si="75"/>
        <v/>
      </c>
      <c r="H346" s="166"/>
      <c r="I346" s="165"/>
      <c r="J346" s="165"/>
      <c r="K346" s="152" t="str">
        <f t="shared" si="76"/>
        <v/>
      </c>
      <c r="L346" s="152" t="str">
        <f t="shared" si="73"/>
        <v/>
      </c>
      <c r="M346" s="152">
        <f t="shared" si="78"/>
        <v>0</v>
      </c>
      <c r="N346" s="152">
        <f t="shared" si="78"/>
        <v>0</v>
      </c>
      <c r="O346" s="152">
        <f t="shared" si="78"/>
        <v>0</v>
      </c>
      <c r="P346" s="152">
        <f t="shared" si="78"/>
        <v>0</v>
      </c>
      <c r="Q346" s="152">
        <f t="shared" si="78"/>
        <v>0</v>
      </c>
      <c r="R346" s="152">
        <f t="shared" si="78"/>
        <v>0</v>
      </c>
      <c r="S346" s="152">
        <f t="shared" si="78"/>
        <v>0</v>
      </c>
      <c r="T346" s="152">
        <f t="shared" si="78"/>
        <v>0</v>
      </c>
      <c r="U346" s="152">
        <f t="shared" si="78"/>
        <v>0</v>
      </c>
      <c r="V346" s="152">
        <f t="shared" si="78"/>
        <v>0</v>
      </c>
      <c r="W346" s="152">
        <f t="shared" si="78"/>
        <v>0</v>
      </c>
      <c r="X346" s="152">
        <f t="shared" si="78"/>
        <v>0</v>
      </c>
      <c r="Y346" s="152">
        <f t="shared" si="78"/>
        <v>0</v>
      </c>
      <c r="Z346" s="152">
        <f t="shared" si="78"/>
        <v>0</v>
      </c>
      <c r="AA346" s="152">
        <f t="shared" si="78"/>
        <v>0</v>
      </c>
      <c r="AB346" s="152">
        <f t="shared" si="78"/>
        <v>0</v>
      </c>
      <c r="AC346" s="152">
        <f t="shared" si="77"/>
        <v>0</v>
      </c>
      <c r="AD346" s="152">
        <f t="shared" si="77"/>
        <v>0</v>
      </c>
      <c r="AE346" s="152">
        <f t="shared" si="77"/>
        <v>0</v>
      </c>
      <c r="AF346" s="152">
        <f t="shared" si="77"/>
        <v>0</v>
      </c>
      <c r="AG346" s="152">
        <f t="shared" si="77"/>
        <v>0</v>
      </c>
      <c r="AH346" s="152">
        <f t="shared" si="77"/>
        <v>0</v>
      </c>
      <c r="AI346" s="152">
        <f t="shared" si="77"/>
        <v>0</v>
      </c>
      <c r="AJ346" s="152">
        <f t="shared" si="77"/>
        <v>0</v>
      </c>
      <c r="AK346" s="152">
        <f t="shared" si="77"/>
        <v>0</v>
      </c>
      <c r="AL346" s="152">
        <f t="shared" si="77"/>
        <v>0</v>
      </c>
      <c r="AM346" s="152">
        <f t="shared" si="77"/>
        <v>0</v>
      </c>
      <c r="AN346" s="152">
        <f t="shared" si="77"/>
        <v>0</v>
      </c>
      <c r="AO346" s="152">
        <f t="shared" si="77"/>
        <v>0</v>
      </c>
      <c r="AP346" s="152">
        <f t="shared" si="77"/>
        <v>0</v>
      </c>
      <c r="AQ346" s="152">
        <f t="shared" si="77"/>
        <v>0</v>
      </c>
      <c r="AR346" s="152">
        <f t="shared" si="79"/>
        <v>0</v>
      </c>
      <c r="AS346" s="152">
        <f t="shared" si="79"/>
        <v>0</v>
      </c>
      <c r="AT346" s="152">
        <f t="shared" si="79"/>
        <v>0</v>
      </c>
      <c r="AU346" s="152">
        <f t="shared" si="79"/>
        <v>0</v>
      </c>
      <c r="AV346" s="152">
        <f t="shared" si="79"/>
        <v>0</v>
      </c>
    </row>
    <row r="347" spans="1:48" x14ac:dyDescent="0.2">
      <c r="A347" s="165"/>
      <c r="B347" s="151" t="str">
        <f>IFERROR(VLOOKUP($A347,Salaire!$C:$E,2,0),"")</f>
        <v/>
      </c>
      <c r="C347" s="151" t="str">
        <f>IFERROR(VLOOKUP($A347,Salaire!$C:$E,3,0),"")</f>
        <v/>
      </c>
      <c r="D347" s="163"/>
      <c r="E347" s="163"/>
      <c r="F347" s="152" t="str">
        <f t="shared" si="74"/>
        <v/>
      </c>
      <c r="G347" s="152" t="str">
        <f t="shared" si="75"/>
        <v/>
      </c>
      <c r="H347" s="166"/>
      <c r="I347" s="165"/>
      <c r="J347" s="165"/>
      <c r="K347" s="152" t="str">
        <f t="shared" si="76"/>
        <v/>
      </c>
      <c r="L347" s="152" t="str">
        <f t="shared" si="73"/>
        <v/>
      </c>
      <c r="M347" s="152">
        <f t="shared" si="78"/>
        <v>0</v>
      </c>
      <c r="N347" s="152">
        <f t="shared" si="78"/>
        <v>0</v>
      </c>
      <c r="O347" s="152">
        <f t="shared" si="78"/>
        <v>0</v>
      </c>
      <c r="P347" s="152">
        <f t="shared" si="78"/>
        <v>0</v>
      </c>
      <c r="Q347" s="152">
        <f t="shared" si="78"/>
        <v>0</v>
      </c>
      <c r="R347" s="152">
        <f t="shared" si="78"/>
        <v>0</v>
      </c>
      <c r="S347" s="152">
        <f t="shared" si="78"/>
        <v>0</v>
      </c>
      <c r="T347" s="152">
        <f t="shared" si="78"/>
        <v>0</v>
      </c>
      <c r="U347" s="152">
        <f t="shared" si="78"/>
        <v>0</v>
      </c>
      <c r="V347" s="152">
        <f t="shared" si="78"/>
        <v>0</v>
      </c>
      <c r="W347" s="152">
        <f t="shared" si="78"/>
        <v>0</v>
      </c>
      <c r="X347" s="152">
        <f t="shared" si="78"/>
        <v>0</v>
      </c>
      <c r="Y347" s="152">
        <f t="shared" si="78"/>
        <v>0</v>
      </c>
      <c r="Z347" s="152">
        <f t="shared" si="78"/>
        <v>0</v>
      </c>
      <c r="AA347" s="152">
        <f t="shared" si="78"/>
        <v>0</v>
      </c>
      <c r="AB347" s="152">
        <f t="shared" si="78"/>
        <v>0</v>
      </c>
      <c r="AC347" s="152">
        <f t="shared" si="77"/>
        <v>0</v>
      </c>
      <c r="AD347" s="152">
        <f t="shared" si="77"/>
        <v>0</v>
      </c>
      <c r="AE347" s="152">
        <f t="shared" si="77"/>
        <v>0</v>
      </c>
      <c r="AF347" s="152">
        <f t="shared" si="77"/>
        <v>0</v>
      </c>
      <c r="AG347" s="152">
        <f t="shared" si="77"/>
        <v>0</v>
      </c>
      <c r="AH347" s="152">
        <f t="shared" si="77"/>
        <v>0</v>
      </c>
      <c r="AI347" s="152">
        <f t="shared" si="77"/>
        <v>0</v>
      </c>
      <c r="AJ347" s="152">
        <f t="shared" si="77"/>
        <v>0</v>
      </c>
      <c r="AK347" s="152">
        <f t="shared" si="77"/>
        <v>0</v>
      </c>
      <c r="AL347" s="152">
        <f t="shared" si="77"/>
        <v>0</v>
      </c>
      <c r="AM347" s="152">
        <f t="shared" si="77"/>
        <v>0</v>
      </c>
      <c r="AN347" s="152">
        <f t="shared" si="77"/>
        <v>0</v>
      </c>
      <c r="AO347" s="152">
        <f t="shared" si="77"/>
        <v>0</v>
      </c>
      <c r="AP347" s="152">
        <f t="shared" si="77"/>
        <v>0</v>
      </c>
      <c r="AQ347" s="152">
        <f t="shared" si="77"/>
        <v>0</v>
      </c>
      <c r="AR347" s="152">
        <f t="shared" si="79"/>
        <v>0</v>
      </c>
      <c r="AS347" s="152">
        <f t="shared" si="79"/>
        <v>0</v>
      </c>
      <c r="AT347" s="152">
        <f t="shared" si="79"/>
        <v>0</v>
      </c>
      <c r="AU347" s="152">
        <f t="shared" si="79"/>
        <v>0</v>
      </c>
      <c r="AV347" s="152">
        <f t="shared" si="79"/>
        <v>0</v>
      </c>
    </row>
    <row r="348" spans="1:48" x14ac:dyDescent="0.2">
      <c r="A348" s="165"/>
      <c r="B348" s="151" t="str">
        <f>IFERROR(VLOOKUP($A348,Salaire!$C:$E,2,0),"")</f>
        <v/>
      </c>
      <c r="C348" s="151" t="str">
        <f>IFERROR(VLOOKUP($A348,Salaire!$C:$E,3,0),"")</f>
        <v/>
      </c>
      <c r="D348" s="163"/>
      <c r="E348" s="163"/>
      <c r="F348" s="152" t="str">
        <f t="shared" si="74"/>
        <v/>
      </c>
      <c r="G348" s="152" t="str">
        <f t="shared" si="75"/>
        <v/>
      </c>
      <c r="H348" s="166"/>
      <c r="I348" s="165"/>
      <c r="J348" s="165"/>
      <c r="K348" s="152" t="str">
        <f t="shared" si="76"/>
        <v/>
      </c>
      <c r="L348" s="152" t="str">
        <f t="shared" si="73"/>
        <v/>
      </c>
      <c r="M348" s="152">
        <f t="shared" si="78"/>
        <v>0</v>
      </c>
      <c r="N348" s="152">
        <f t="shared" si="78"/>
        <v>0</v>
      </c>
      <c r="O348" s="152">
        <f t="shared" si="78"/>
        <v>0</v>
      </c>
      <c r="P348" s="152">
        <f t="shared" si="78"/>
        <v>0</v>
      </c>
      <c r="Q348" s="152">
        <f t="shared" si="78"/>
        <v>0</v>
      </c>
      <c r="R348" s="152">
        <f t="shared" si="78"/>
        <v>0</v>
      </c>
      <c r="S348" s="152">
        <f t="shared" si="78"/>
        <v>0</v>
      </c>
      <c r="T348" s="152">
        <f t="shared" si="78"/>
        <v>0</v>
      </c>
      <c r="U348" s="152">
        <f t="shared" si="78"/>
        <v>0</v>
      </c>
      <c r="V348" s="152">
        <f t="shared" si="78"/>
        <v>0</v>
      </c>
      <c r="W348" s="152">
        <f t="shared" si="78"/>
        <v>0</v>
      </c>
      <c r="X348" s="152">
        <f t="shared" si="78"/>
        <v>0</v>
      </c>
      <c r="Y348" s="152">
        <f t="shared" si="78"/>
        <v>0</v>
      </c>
      <c r="Z348" s="152">
        <f t="shared" si="78"/>
        <v>0</v>
      </c>
      <c r="AA348" s="152">
        <f t="shared" si="78"/>
        <v>0</v>
      </c>
      <c r="AB348" s="152">
        <f t="shared" si="78"/>
        <v>0</v>
      </c>
      <c r="AC348" s="152">
        <f t="shared" si="77"/>
        <v>0</v>
      </c>
      <c r="AD348" s="152">
        <f t="shared" si="77"/>
        <v>0</v>
      </c>
      <c r="AE348" s="152">
        <f t="shared" si="77"/>
        <v>0</v>
      </c>
      <c r="AF348" s="152">
        <f t="shared" si="77"/>
        <v>0</v>
      </c>
      <c r="AG348" s="152">
        <f t="shared" si="77"/>
        <v>0</v>
      </c>
      <c r="AH348" s="152">
        <f t="shared" si="77"/>
        <v>0</v>
      </c>
      <c r="AI348" s="152">
        <f t="shared" si="77"/>
        <v>0</v>
      </c>
      <c r="AJ348" s="152">
        <f t="shared" si="77"/>
        <v>0</v>
      </c>
      <c r="AK348" s="152">
        <f t="shared" si="77"/>
        <v>0</v>
      </c>
      <c r="AL348" s="152">
        <f t="shared" si="77"/>
        <v>0</v>
      </c>
      <c r="AM348" s="152">
        <f t="shared" si="77"/>
        <v>0</v>
      </c>
      <c r="AN348" s="152">
        <f t="shared" si="77"/>
        <v>0</v>
      </c>
      <c r="AO348" s="152">
        <f t="shared" si="77"/>
        <v>0</v>
      </c>
      <c r="AP348" s="152">
        <f t="shared" si="77"/>
        <v>0</v>
      </c>
      <c r="AQ348" s="152">
        <f t="shared" si="77"/>
        <v>0</v>
      </c>
      <c r="AR348" s="152">
        <f t="shared" si="79"/>
        <v>0</v>
      </c>
      <c r="AS348" s="152">
        <f t="shared" si="79"/>
        <v>0</v>
      </c>
      <c r="AT348" s="152">
        <f t="shared" si="79"/>
        <v>0</v>
      </c>
      <c r="AU348" s="152">
        <f t="shared" si="79"/>
        <v>0</v>
      </c>
      <c r="AV348" s="152">
        <f t="shared" si="79"/>
        <v>0</v>
      </c>
    </row>
    <row r="349" spans="1:48" x14ac:dyDescent="0.2">
      <c r="A349" s="165"/>
      <c r="B349" s="151" t="str">
        <f>IFERROR(VLOOKUP($A349,Salaire!$C:$E,2,0),"")</f>
        <v/>
      </c>
      <c r="C349" s="151" t="str">
        <f>IFERROR(VLOOKUP($A349,Salaire!$C:$E,3,0),"")</f>
        <v/>
      </c>
      <c r="D349" s="163"/>
      <c r="E349" s="163"/>
      <c r="F349" s="152" t="str">
        <f t="shared" si="74"/>
        <v/>
      </c>
      <c r="G349" s="152" t="str">
        <f t="shared" si="75"/>
        <v/>
      </c>
      <c r="H349" s="166"/>
      <c r="I349" s="165"/>
      <c r="J349" s="165"/>
      <c r="K349" s="152" t="str">
        <f t="shared" si="76"/>
        <v/>
      </c>
      <c r="L349" s="152" t="str">
        <f t="shared" si="73"/>
        <v/>
      </c>
      <c r="M349" s="152">
        <f t="shared" si="78"/>
        <v>0</v>
      </c>
      <c r="N349" s="152">
        <f t="shared" si="78"/>
        <v>0</v>
      </c>
      <c r="O349" s="152">
        <f t="shared" si="78"/>
        <v>0</v>
      </c>
      <c r="P349" s="152">
        <f t="shared" si="78"/>
        <v>0</v>
      </c>
      <c r="Q349" s="152">
        <f t="shared" si="78"/>
        <v>0</v>
      </c>
      <c r="R349" s="152">
        <f t="shared" si="78"/>
        <v>0</v>
      </c>
      <c r="S349" s="152">
        <f t="shared" si="78"/>
        <v>0</v>
      </c>
      <c r="T349" s="152">
        <f t="shared" si="78"/>
        <v>0</v>
      </c>
      <c r="U349" s="152">
        <f t="shared" si="78"/>
        <v>0</v>
      </c>
      <c r="V349" s="152">
        <f t="shared" si="78"/>
        <v>0</v>
      </c>
      <c r="W349" s="152">
        <f t="shared" si="78"/>
        <v>0</v>
      </c>
      <c r="X349" s="152">
        <f t="shared" si="78"/>
        <v>0</v>
      </c>
      <c r="Y349" s="152">
        <f t="shared" si="78"/>
        <v>0</v>
      </c>
      <c r="Z349" s="152">
        <f t="shared" si="78"/>
        <v>0</v>
      </c>
      <c r="AA349" s="152">
        <f t="shared" si="78"/>
        <v>0</v>
      </c>
      <c r="AB349" s="152">
        <f t="shared" si="78"/>
        <v>0</v>
      </c>
      <c r="AC349" s="152">
        <f t="shared" si="77"/>
        <v>0</v>
      </c>
      <c r="AD349" s="152">
        <f t="shared" si="77"/>
        <v>0</v>
      </c>
      <c r="AE349" s="152">
        <f t="shared" si="77"/>
        <v>0</v>
      </c>
      <c r="AF349" s="152">
        <f t="shared" si="77"/>
        <v>0</v>
      </c>
      <c r="AG349" s="152">
        <f t="shared" si="77"/>
        <v>0</v>
      </c>
      <c r="AH349" s="152">
        <f t="shared" si="77"/>
        <v>0</v>
      </c>
      <c r="AI349" s="152">
        <f t="shared" si="77"/>
        <v>0</v>
      </c>
      <c r="AJ349" s="152">
        <f t="shared" si="77"/>
        <v>0</v>
      </c>
      <c r="AK349" s="152">
        <f t="shared" si="77"/>
        <v>0</v>
      </c>
      <c r="AL349" s="152">
        <f t="shared" si="77"/>
        <v>0</v>
      </c>
      <c r="AM349" s="152">
        <f t="shared" si="77"/>
        <v>0</v>
      </c>
      <c r="AN349" s="152">
        <f t="shared" si="77"/>
        <v>0</v>
      </c>
      <c r="AO349" s="152">
        <f t="shared" si="77"/>
        <v>0</v>
      </c>
      <c r="AP349" s="152">
        <f t="shared" si="77"/>
        <v>0</v>
      </c>
      <c r="AQ349" s="152">
        <f t="shared" si="77"/>
        <v>0</v>
      </c>
      <c r="AR349" s="152">
        <f t="shared" si="79"/>
        <v>0</v>
      </c>
      <c r="AS349" s="152">
        <f t="shared" si="79"/>
        <v>0</v>
      </c>
      <c r="AT349" s="152">
        <f t="shared" si="79"/>
        <v>0</v>
      </c>
      <c r="AU349" s="152">
        <f t="shared" si="79"/>
        <v>0</v>
      </c>
      <c r="AV349" s="152">
        <f t="shared" si="79"/>
        <v>0</v>
      </c>
    </row>
    <row r="350" spans="1:48" x14ac:dyDescent="0.2">
      <c r="A350" s="165"/>
      <c r="B350" s="151" t="str">
        <f>IFERROR(VLOOKUP($A350,Salaire!$C:$E,2,0),"")</f>
        <v/>
      </c>
      <c r="C350" s="151" t="str">
        <f>IFERROR(VLOOKUP($A350,Salaire!$C:$E,3,0),"")</f>
        <v/>
      </c>
      <c r="D350" s="163"/>
      <c r="E350" s="163"/>
      <c r="F350" s="152" t="str">
        <f t="shared" si="74"/>
        <v/>
      </c>
      <c r="G350" s="152" t="str">
        <f t="shared" si="75"/>
        <v/>
      </c>
      <c r="H350" s="166"/>
      <c r="I350" s="165"/>
      <c r="J350" s="165"/>
      <c r="K350" s="152" t="str">
        <f t="shared" si="76"/>
        <v/>
      </c>
      <c r="L350" s="152" t="str">
        <f t="shared" si="73"/>
        <v/>
      </c>
      <c r="M350" s="152">
        <f t="shared" si="78"/>
        <v>0</v>
      </c>
      <c r="N350" s="152">
        <f t="shared" si="78"/>
        <v>0</v>
      </c>
      <c r="O350" s="152">
        <f t="shared" si="78"/>
        <v>0</v>
      </c>
      <c r="P350" s="152">
        <f t="shared" si="78"/>
        <v>0</v>
      </c>
      <c r="Q350" s="152">
        <f t="shared" si="78"/>
        <v>0</v>
      </c>
      <c r="R350" s="152">
        <f t="shared" si="78"/>
        <v>0</v>
      </c>
      <c r="S350" s="152">
        <f t="shared" si="78"/>
        <v>0</v>
      </c>
      <c r="T350" s="152">
        <f t="shared" si="78"/>
        <v>0</v>
      </c>
      <c r="U350" s="152">
        <f t="shared" si="78"/>
        <v>0</v>
      </c>
      <c r="V350" s="152">
        <f t="shared" si="78"/>
        <v>0</v>
      </c>
      <c r="W350" s="152">
        <f t="shared" si="78"/>
        <v>0</v>
      </c>
      <c r="X350" s="152">
        <f t="shared" si="78"/>
        <v>0</v>
      </c>
      <c r="Y350" s="152">
        <f t="shared" si="78"/>
        <v>0</v>
      </c>
      <c r="Z350" s="152">
        <f t="shared" si="78"/>
        <v>0</v>
      </c>
      <c r="AA350" s="152">
        <f t="shared" si="78"/>
        <v>0</v>
      </c>
      <c r="AB350" s="152">
        <f t="shared" ref="AB350:AQ365" si="80">+IF(AND(AB$4&gt;=EOMONTH($I350,0),AB$4&lt;=EOMONTH($J350,0)),$L350,0)</f>
        <v>0</v>
      </c>
      <c r="AC350" s="152">
        <f t="shared" si="80"/>
        <v>0</v>
      </c>
      <c r="AD350" s="152">
        <f t="shared" si="80"/>
        <v>0</v>
      </c>
      <c r="AE350" s="152">
        <f t="shared" si="80"/>
        <v>0</v>
      </c>
      <c r="AF350" s="152">
        <f t="shared" si="80"/>
        <v>0</v>
      </c>
      <c r="AG350" s="152">
        <f t="shared" si="80"/>
        <v>0</v>
      </c>
      <c r="AH350" s="152">
        <f t="shared" si="80"/>
        <v>0</v>
      </c>
      <c r="AI350" s="152">
        <f t="shared" si="80"/>
        <v>0</v>
      </c>
      <c r="AJ350" s="152">
        <f t="shared" si="80"/>
        <v>0</v>
      </c>
      <c r="AK350" s="152">
        <f t="shared" si="80"/>
        <v>0</v>
      </c>
      <c r="AL350" s="152">
        <f t="shared" si="80"/>
        <v>0</v>
      </c>
      <c r="AM350" s="152">
        <f t="shared" si="80"/>
        <v>0</v>
      </c>
      <c r="AN350" s="152">
        <f t="shared" si="80"/>
        <v>0</v>
      </c>
      <c r="AO350" s="152">
        <f t="shared" si="80"/>
        <v>0</v>
      </c>
      <c r="AP350" s="152">
        <f t="shared" si="80"/>
        <v>0</v>
      </c>
      <c r="AQ350" s="152">
        <f t="shared" si="80"/>
        <v>0</v>
      </c>
      <c r="AR350" s="152">
        <f t="shared" si="79"/>
        <v>0</v>
      </c>
      <c r="AS350" s="152">
        <f t="shared" si="79"/>
        <v>0</v>
      </c>
      <c r="AT350" s="152">
        <f t="shared" si="79"/>
        <v>0</v>
      </c>
      <c r="AU350" s="152">
        <f t="shared" si="79"/>
        <v>0</v>
      </c>
      <c r="AV350" s="152">
        <f t="shared" si="79"/>
        <v>0</v>
      </c>
    </row>
    <row r="351" spans="1:48" x14ac:dyDescent="0.2">
      <c r="A351" s="165"/>
      <c r="B351" s="151" t="str">
        <f>IFERROR(VLOOKUP($A351,Salaire!$C:$E,2,0),"")</f>
        <v/>
      </c>
      <c r="C351" s="151" t="str">
        <f>IFERROR(VLOOKUP($A351,Salaire!$C:$E,3,0),"")</f>
        <v/>
      </c>
      <c r="D351" s="163"/>
      <c r="E351" s="163"/>
      <c r="F351" s="152" t="str">
        <f t="shared" si="74"/>
        <v/>
      </c>
      <c r="G351" s="152" t="str">
        <f t="shared" si="75"/>
        <v/>
      </c>
      <c r="H351" s="166"/>
      <c r="I351" s="165"/>
      <c r="J351" s="165"/>
      <c r="K351" s="152" t="str">
        <f t="shared" si="76"/>
        <v/>
      </c>
      <c r="L351" s="152" t="str">
        <f t="shared" si="73"/>
        <v/>
      </c>
      <c r="M351" s="152">
        <f t="shared" ref="M351:AB366" si="81">+IF(AND(M$4&gt;=EOMONTH($I351,0),M$4&lt;=EOMONTH($J351,0)),$L351,0)</f>
        <v>0</v>
      </c>
      <c r="N351" s="152">
        <f t="shared" si="81"/>
        <v>0</v>
      </c>
      <c r="O351" s="152">
        <f t="shared" si="81"/>
        <v>0</v>
      </c>
      <c r="P351" s="152">
        <f t="shared" si="81"/>
        <v>0</v>
      </c>
      <c r="Q351" s="152">
        <f t="shared" si="81"/>
        <v>0</v>
      </c>
      <c r="R351" s="152">
        <f t="shared" si="81"/>
        <v>0</v>
      </c>
      <c r="S351" s="152">
        <f t="shared" si="81"/>
        <v>0</v>
      </c>
      <c r="T351" s="152">
        <f t="shared" si="81"/>
        <v>0</v>
      </c>
      <c r="U351" s="152">
        <f t="shared" si="81"/>
        <v>0</v>
      </c>
      <c r="V351" s="152">
        <f t="shared" si="81"/>
        <v>0</v>
      </c>
      <c r="W351" s="152">
        <f t="shared" si="81"/>
        <v>0</v>
      </c>
      <c r="X351" s="152">
        <f t="shared" si="81"/>
        <v>0</v>
      </c>
      <c r="Y351" s="152">
        <f t="shared" si="81"/>
        <v>0</v>
      </c>
      <c r="Z351" s="152">
        <f t="shared" si="81"/>
        <v>0</v>
      </c>
      <c r="AA351" s="152">
        <f t="shared" si="81"/>
        <v>0</v>
      </c>
      <c r="AB351" s="152">
        <f t="shared" si="81"/>
        <v>0</v>
      </c>
      <c r="AC351" s="152">
        <f t="shared" si="80"/>
        <v>0</v>
      </c>
      <c r="AD351" s="152">
        <f t="shared" si="80"/>
        <v>0</v>
      </c>
      <c r="AE351" s="152">
        <f t="shared" si="80"/>
        <v>0</v>
      </c>
      <c r="AF351" s="152">
        <f t="shared" si="80"/>
        <v>0</v>
      </c>
      <c r="AG351" s="152">
        <f t="shared" si="80"/>
        <v>0</v>
      </c>
      <c r="AH351" s="152">
        <f t="shared" si="80"/>
        <v>0</v>
      </c>
      <c r="AI351" s="152">
        <f t="shared" si="80"/>
        <v>0</v>
      </c>
      <c r="AJ351" s="152">
        <f t="shared" si="80"/>
        <v>0</v>
      </c>
      <c r="AK351" s="152">
        <f t="shared" si="80"/>
        <v>0</v>
      </c>
      <c r="AL351" s="152">
        <f t="shared" si="80"/>
        <v>0</v>
      </c>
      <c r="AM351" s="152">
        <f t="shared" si="80"/>
        <v>0</v>
      </c>
      <c r="AN351" s="152">
        <f t="shared" si="80"/>
        <v>0</v>
      </c>
      <c r="AO351" s="152">
        <f t="shared" si="80"/>
        <v>0</v>
      </c>
      <c r="AP351" s="152">
        <f t="shared" si="80"/>
        <v>0</v>
      </c>
      <c r="AQ351" s="152">
        <f t="shared" si="80"/>
        <v>0</v>
      </c>
      <c r="AR351" s="152">
        <f t="shared" si="79"/>
        <v>0</v>
      </c>
      <c r="AS351" s="152">
        <f t="shared" si="79"/>
        <v>0</v>
      </c>
      <c r="AT351" s="152">
        <f t="shared" si="79"/>
        <v>0</v>
      </c>
      <c r="AU351" s="152">
        <f t="shared" si="79"/>
        <v>0</v>
      </c>
      <c r="AV351" s="152">
        <f t="shared" si="79"/>
        <v>0</v>
      </c>
    </row>
    <row r="352" spans="1:48" x14ac:dyDescent="0.2">
      <c r="A352" s="165"/>
      <c r="B352" s="151" t="str">
        <f>IFERROR(VLOOKUP($A352,Salaire!$C:$E,2,0),"")</f>
        <v/>
      </c>
      <c r="C352" s="151" t="str">
        <f>IFERROR(VLOOKUP($A352,Salaire!$C:$E,3,0),"")</f>
        <v/>
      </c>
      <c r="D352" s="163"/>
      <c r="E352" s="163"/>
      <c r="F352" s="152" t="str">
        <f t="shared" si="74"/>
        <v/>
      </c>
      <c r="G352" s="152" t="str">
        <f t="shared" si="75"/>
        <v/>
      </c>
      <c r="H352" s="166"/>
      <c r="I352" s="165"/>
      <c r="J352" s="165"/>
      <c r="K352" s="152" t="str">
        <f t="shared" si="76"/>
        <v/>
      </c>
      <c r="L352" s="152" t="str">
        <f t="shared" si="73"/>
        <v/>
      </c>
      <c r="M352" s="152">
        <f t="shared" si="81"/>
        <v>0</v>
      </c>
      <c r="N352" s="152">
        <f t="shared" si="81"/>
        <v>0</v>
      </c>
      <c r="O352" s="152">
        <f t="shared" si="81"/>
        <v>0</v>
      </c>
      <c r="P352" s="152">
        <f t="shared" si="81"/>
        <v>0</v>
      </c>
      <c r="Q352" s="152">
        <f t="shared" si="81"/>
        <v>0</v>
      </c>
      <c r="R352" s="152">
        <f t="shared" si="81"/>
        <v>0</v>
      </c>
      <c r="S352" s="152">
        <f t="shared" si="81"/>
        <v>0</v>
      </c>
      <c r="T352" s="152">
        <f t="shared" si="81"/>
        <v>0</v>
      </c>
      <c r="U352" s="152">
        <f t="shared" si="81"/>
        <v>0</v>
      </c>
      <c r="V352" s="152">
        <f t="shared" si="81"/>
        <v>0</v>
      </c>
      <c r="W352" s="152">
        <f t="shared" si="81"/>
        <v>0</v>
      </c>
      <c r="X352" s="152">
        <f t="shared" si="81"/>
        <v>0</v>
      </c>
      <c r="Y352" s="152">
        <f t="shared" si="81"/>
        <v>0</v>
      </c>
      <c r="Z352" s="152">
        <f t="shared" si="81"/>
        <v>0</v>
      </c>
      <c r="AA352" s="152">
        <f t="shared" si="81"/>
        <v>0</v>
      </c>
      <c r="AB352" s="152">
        <f t="shared" si="81"/>
        <v>0</v>
      </c>
      <c r="AC352" s="152">
        <f t="shared" si="80"/>
        <v>0</v>
      </c>
      <c r="AD352" s="152">
        <f t="shared" si="80"/>
        <v>0</v>
      </c>
      <c r="AE352" s="152">
        <f t="shared" si="80"/>
        <v>0</v>
      </c>
      <c r="AF352" s="152">
        <f t="shared" si="80"/>
        <v>0</v>
      </c>
      <c r="AG352" s="152">
        <f t="shared" si="80"/>
        <v>0</v>
      </c>
      <c r="AH352" s="152">
        <f t="shared" si="80"/>
        <v>0</v>
      </c>
      <c r="AI352" s="152">
        <f t="shared" si="80"/>
        <v>0</v>
      </c>
      <c r="AJ352" s="152">
        <f t="shared" si="80"/>
        <v>0</v>
      </c>
      <c r="AK352" s="152">
        <f t="shared" si="80"/>
        <v>0</v>
      </c>
      <c r="AL352" s="152">
        <f t="shared" si="80"/>
        <v>0</v>
      </c>
      <c r="AM352" s="152">
        <f t="shared" si="80"/>
        <v>0</v>
      </c>
      <c r="AN352" s="152">
        <f t="shared" si="80"/>
        <v>0</v>
      </c>
      <c r="AO352" s="152">
        <f t="shared" si="80"/>
        <v>0</v>
      </c>
      <c r="AP352" s="152">
        <f t="shared" si="80"/>
        <v>0</v>
      </c>
      <c r="AQ352" s="152">
        <f t="shared" si="80"/>
        <v>0</v>
      </c>
      <c r="AR352" s="152">
        <f t="shared" si="79"/>
        <v>0</v>
      </c>
      <c r="AS352" s="152">
        <f t="shared" si="79"/>
        <v>0</v>
      </c>
      <c r="AT352" s="152">
        <f t="shared" si="79"/>
        <v>0</v>
      </c>
      <c r="AU352" s="152">
        <f t="shared" si="79"/>
        <v>0</v>
      </c>
      <c r="AV352" s="152">
        <f t="shared" si="79"/>
        <v>0</v>
      </c>
    </row>
    <row r="353" spans="1:48" x14ac:dyDescent="0.2">
      <c r="A353" s="165"/>
      <c r="B353" s="151" t="str">
        <f>IFERROR(VLOOKUP($A353,Salaire!$C:$E,2,0),"")</f>
        <v/>
      </c>
      <c r="C353" s="151" t="str">
        <f>IFERROR(VLOOKUP($A353,Salaire!$C:$E,3,0),"")</f>
        <v/>
      </c>
      <c r="D353" s="163"/>
      <c r="E353" s="163"/>
      <c r="F353" s="152" t="str">
        <f t="shared" si="74"/>
        <v/>
      </c>
      <c r="G353" s="152" t="str">
        <f t="shared" si="75"/>
        <v/>
      </c>
      <c r="H353" s="166"/>
      <c r="I353" s="165"/>
      <c r="J353" s="165"/>
      <c r="K353" s="152" t="str">
        <f t="shared" si="76"/>
        <v/>
      </c>
      <c r="L353" s="152" t="str">
        <f t="shared" si="73"/>
        <v/>
      </c>
      <c r="M353" s="152">
        <f t="shared" si="81"/>
        <v>0</v>
      </c>
      <c r="N353" s="152">
        <f t="shared" si="81"/>
        <v>0</v>
      </c>
      <c r="O353" s="152">
        <f t="shared" si="81"/>
        <v>0</v>
      </c>
      <c r="P353" s="152">
        <f t="shared" si="81"/>
        <v>0</v>
      </c>
      <c r="Q353" s="152">
        <f t="shared" si="81"/>
        <v>0</v>
      </c>
      <c r="R353" s="152">
        <f t="shared" si="81"/>
        <v>0</v>
      </c>
      <c r="S353" s="152">
        <f t="shared" si="81"/>
        <v>0</v>
      </c>
      <c r="T353" s="152">
        <f t="shared" si="81"/>
        <v>0</v>
      </c>
      <c r="U353" s="152">
        <f t="shared" si="81"/>
        <v>0</v>
      </c>
      <c r="V353" s="152">
        <f t="shared" si="81"/>
        <v>0</v>
      </c>
      <c r="W353" s="152">
        <f t="shared" si="81"/>
        <v>0</v>
      </c>
      <c r="X353" s="152">
        <f t="shared" si="81"/>
        <v>0</v>
      </c>
      <c r="Y353" s="152">
        <f t="shared" si="81"/>
        <v>0</v>
      </c>
      <c r="Z353" s="152">
        <f t="shared" si="81"/>
        <v>0</v>
      </c>
      <c r="AA353" s="152">
        <f t="shared" si="81"/>
        <v>0</v>
      </c>
      <c r="AB353" s="152">
        <f t="shared" si="81"/>
        <v>0</v>
      </c>
      <c r="AC353" s="152">
        <f t="shared" si="80"/>
        <v>0</v>
      </c>
      <c r="AD353" s="152">
        <f t="shared" si="80"/>
        <v>0</v>
      </c>
      <c r="AE353" s="152">
        <f t="shared" si="80"/>
        <v>0</v>
      </c>
      <c r="AF353" s="152">
        <f t="shared" si="80"/>
        <v>0</v>
      </c>
      <c r="AG353" s="152">
        <f t="shared" si="80"/>
        <v>0</v>
      </c>
      <c r="AH353" s="152">
        <f t="shared" si="80"/>
        <v>0</v>
      </c>
      <c r="AI353" s="152">
        <f t="shared" si="80"/>
        <v>0</v>
      </c>
      <c r="AJ353" s="152">
        <f t="shared" si="80"/>
        <v>0</v>
      </c>
      <c r="AK353" s="152">
        <f t="shared" si="80"/>
        <v>0</v>
      </c>
      <c r="AL353" s="152">
        <f t="shared" si="80"/>
        <v>0</v>
      </c>
      <c r="AM353" s="152">
        <f t="shared" si="80"/>
        <v>0</v>
      </c>
      <c r="AN353" s="152">
        <f t="shared" si="80"/>
        <v>0</v>
      </c>
      <c r="AO353" s="152">
        <f t="shared" si="80"/>
        <v>0</v>
      </c>
      <c r="AP353" s="152">
        <f t="shared" si="80"/>
        <v>0</v>
      </c>
      <c r="AQ353" s="152">
        <f t="shared" si="80"/>
        <v>0</v>
      </c>
      <c r="AR353" s="152">
        <f t="shared" si="79"/>
        <v>0</v>
      </c>
      <c r="AS353" s="152">
        <f t="shared" si="79"/>
        <v>0</v>
      </c>
      <c r="AT353" s="152">
        <f t="shared" si="79"/>
        <v>0</v>
      </c>
      <c r="AU353" s="152">
        <f t="shared" si="79"/>
        <v>0</v>
      </c>
      <c r="AV353" s="152">
        <f t="shared" si="79"/>
        <v>0</v>
      </c>
    </row>
    <row r="354" spans="1:48" x14ac:dyDescent="0.2">
      <c r="A354" s="165"/>
      <c r="B354" s="151" t="str">
        <f>IFERROR(VLOOKUP($A354,Salaire!$C:$E,2,0),"")</f>
        <v/>
      </c>
      <c r="C354" s="151" t="str">
        <f>IFERROR(VLOOKUP($A354,Salaire!$C:$E,3,0),"")</f>
        <v/>
      </c>
      <c r="D354" s="163"/>
      <c r="E354" s="163"/>
      <c r="F354" s="152" t="str">
        <f t="shared" si="74"/>
        <v/>
      </c>
      <c r="G354" s="152" t="str">
        <f t="shared" si="75"/>
        <v/>
      </c>
      <c r="H354" s="166"/>
      <c r="I354" s="165"/>
      <c r="J354" s="165"/>
      <c r="K354" s="152" t="str">
        <f t="shared" si="76"/>
        <v/>
      </c>
      <c r="L354" s="152" t="str">
        <f t="shared" si="73"/>
        <v/>
      </c>
      <c r="M354" s="152">
        <f t="shared" si="81"/>
        <v>0</v>
      </c>
      <c r="N354" s="152">
        <f t="shared" si="81"/>
        <v>0</v>
      </c>
      <c r="O354" s="152">
        <f t="shared" si="81"/>
        <v>0</v>
      </c>
      <c r="P354" s="152">
        <f t="shared" si="81"/>
        <v>0</v>
      </c>
      <c r="Q354" s="152">
        <f t="shared" si="81"/>
        <v>0</v>
      </c>
      <c r="R354" s="152">
        <f t="shared" si="81"/>
        <v>0</v>
      </c>
      <c r="S354" s="152">
        <f t="shared" si="81"/>
        <v>0</v>
      </c>
      <c r="T354" s="152">
        <f t="shared" si="81"/>
        <v>0</v>
      </c>
      <c r="U354" s="152">
        <f t="shared" si="81"/>
        <v>0</v>
      </c>
      <c r="V354" s="152">
        <f t="shared" si="81"/>
        <v>0</v>
      </c>
      <c r="W354" s="152">
        <f t="shared" si="81"/>
        <v>0</v>
      </c>
      <c r="X354" s="152">
        <f t="shared" si="81"/>
        <v>0</v>
      </c>
      <c r="Y354" s="152">
        <f t="shared" si="81"/>
        <v>0</v>
      </c>
      <c r="Z354" s="152">
        <f t="shared" si="81"/>
        <v>0</v>
      </c>
      <c r="AA354" s="152">
        <f t="shared" si="81"/>
        <v>0</v>
      </c>
      <c r="AB354" s="152">
        <f t="shared" si="81"/>
        <v>0</v>
      </c>
      <c r="AC354" s="152">
        <f t="shared" si="80"/>
        <v>0</v>
      </c>
      <c r="AD354" s="152">
        <f t="shared" si="80"/>
        <v>0</v>
      </c>
      <c r="AE354" s="152">
        <f t="shared" si="80"/>
        <v>0</v>
      </c>
      <c r="AF354" s="152">
        <f t="shared" si="80"/>
        <v>0</v>
      </c>
      <c r="AG354" s="152">
        <f t="shared" si="80"/>
        <v>0</v>
      </c>
      <c r="AH354" s="152">
        <f t="shared" si="80"/>
        <v>0</v>
      </c>
      <c r="AI354" s="152">
        <f t="shared" si="80"/>
        <v>0</v>
      </c>
      <c r="AJ354" s="152">
        <f t="shared" si="80"/>
        <v>0</v>
      </c>
      <c r="AK354" s="152">
        <f t="shared" si="80"/>
        <v>0</v>
      </c>
      <c r="AL354" s="152">
        <f t="shared" si="80"/>
        <v>0</v>
      </c>
      <c r="AM354" s="152">
        <f t="shared" si="80"/>
        <v>0</v>
      </c>
      <c r="AN354" s="152">
        <f t="shared" si="80"/>
        <v>0</v>
      </c>
      <c r="AO354" s="152">
        <f t="shared" si="80"/>
        <v>0</v>
      </c>
      <c r="AP354" s="152">
        <f t="shared" si="80"/>
        <v>0</v>
      </c>
      <c r="AQ354" s="152">
        <f t="shared" si="80"/>
        <v>0</v>
      </c>
      <c r="AR354" s="152">
        <f t="shared" si="79"/>
        <v>0</v>
      </c>
      <c r="AS354" s="152">
        <f t="shared" si="79"/>
        <v>0</v>
      </c>
      <c r="AT354" s="152">
        <f t="shared" si="79"/>
        <v>0</v>
      </c>
      <c r="AU354" s="152">
        <f t="shared" si="79"/>
        <v>0</v>
      </c>
      <c r="AV354" s="152">
        <f t="shared" si="79"/>
        <v>0</v>
      </c>
    </row>
    <row r="355" spans="1:48" x14ac:dyDescent="0.2">
      <c r="A355" s="165"/>
      <c r="B355" s="151" t="str">
        <f>IFERROR(VLOOKUP($A355,Salaire!$C:$E,2,0),"")</f>
        <v/>
      </c>
      <c r="C355" s="151" t="str">
        <f>IFERROR(VLOOKUP($A355,Salaire!$C:$E,3,0),"")</f>
        <v/>
      </c>
      <c r="D355" s="163"/>
      <c r="E355" s="163"/>
      <c r="F355" s="152" t="str">
        <f t="shared" si="74"/>
        <v/>
      </c>
      <c r="G355" s="152" t="str">
        <f t="shared" si="75"/>
        <v/>
      </c>
      <c r="H355" s="166"/>
      <c r="I355" s="165"/>
      <c r="J355" s="165"/>
      <c r="K355" s="152" t="str">
        <f t="shared" si="76"/>
        <v/>
      </c>
      <c r="L355" s="152" t="str">
        <f t="shared" si="73"/>
        <v/>
      </c>
      <c r="M355" s="152">
        <f t="shared" si="81"/>
        <v>0</v>
      </c>
      <c r="N355" s="152">
        <f t="shared" si="81"/>
        <v>0</v>
      </c>
      <c r="O355" s="152">
        <f t="shared" si="81"/>
        <v>0</v>
      </c>
      <c r="P355" s="152">
        <f t="shared" si="81"/>
        <v>0</v>
      </c>
      <c r="Q355" s="152">
        <f t="shared" si="81"/>
        <v>0</v>
      </c>
      <c r="R355" s="152">
        <f t="shared" si="81"/>
        <v>0</v>
      </c>
      <c r="S355" s="152">
        <f t="shared" si="81"/>
        <v>0</v>
      </c>
      <c r="T355" s="152">
        <f t="shared" si="81"/>
        <v>0</v>
      </c>
      <c r="U355" s="152">
        <f t="shared" si="81"/>
        <v>0</v>
      </c>
      <c r="V355" s="152">
        <f t="shared" si="81"/>
        <v>0</v>
      </c>
      <c r="W355" s="152">
        <f t="shared" si="81"/>
        <v>0</v>
      </c>
      <c r="X355" s="152">
        <f t="shared" si="81"/>
        <v>0</v>
      </c>
      <c r="Y355" s="152">
        <f t="shared" si="81"/>
        <v>0</v>
      </c>
      <c r="Z355" s="152">
        <f t="shared" si="81"/>
        <v>0</v>
      </c>
      <c r="AA355" s="152">
        <f t="shared" si="81"/>
        <v>0</v>
      </c>
      <c r="AB355" s="152">
        <f t="shared" si="81"/>
        <v>0</v>
      </c>
      <c r="AC355" s="152">
        <f t="shared" si="80"/>
        <v>0</v>
      </c>
      <c r="AD355" s="152">
        <f t="shared" si="80"/>
        <v>0</v>
      </c>
      <c r="AE355" s="152">
        <f t="shared" si="80"/>
        <v>0</v>
      </c>
      <c r="AF355" s="152">
        <f t="shared" si="80"/>
        <v>0</v>
      </c>
      <c r="AG355" s="152">
        <f t="shared" si="80"/>
        <v>0</v>
      </c>
      <c r="AH355" s="152">
        <f t="shared" si="80"/>
        <v>0</v>
      </c>
      <c r="AI355" s="152">
        <f t="shared" si="80"/>
        <v>0</v>
      </c>
      <c r="AJ355" s="152">
        <f t="shared" si="80"/>
        <v>0</v>
      </c>
      <c r="AK355" s="152">
        <f t="shared" si="80"/>
        <v>0</v>
      </c>
      <c r="AL355" s="152">
        <f t="shared" si="80"/>
        <v>0</v>
      </c>
      <c r="AM355" s="152">
        <f t="shared" si="80"/>
        <v>0</v>
      </c>
      <c r="AN355" s="152">
        <f t="shared" si="80"/>
        <v>0</v>
      </c>
      <c r="AO355" s="152">
        <f t="shared" si="80"/>
        <v>0</v>
      </c>
      <c r="AP355" s="152">
        <f t="shared" si="80"/>
        <v>0</v>
      </c>
      <c r="AQ355" s="152">
        <f t="shared" si="80"/>
        <v>0</v>
      </c>
      <c r="AR355" s="152">
        <f t="shared" si="79"/>
        <v>0</v>
      </c>
      <c r="AS355" s="152">
        <f t="shared" si="79"/>
        <v>0</v>
      </c>
      <c r="AT355" s="152">
        <f t="shared" si="79"/>
        <v>0</v>
      </c>
      <c r="AU355" s="152">
        <f t="shared" si="79"/>
        <v>0</v>
      </c>
      <c r="AV355" s="152">
        <f t="shared" si="79"/>
        <v>0</v>
      </c>
    </row>
    <row r="356" spans="1:48" x14ac:dyDescent="0.2">
      <c r="A356" s="165"/>
      <c r="B356" s="151" t="str">
        <f>IFERROR(VLOOKUP($A356,Salaire!$C:$E,2,0),"")</f>
        <v/>
      </c>
      <c r="C356" s="151" t="str">
        <f>IFERROR(VLOOKUP($A356,Salaire!$C:$E,3,0),"")</f>
        <v/>
      </c>
      <c r="D356" s="163"/>
      <c r="E356" s="163"/>
      <c r="F356" s="152" t="str">
        <f t="shared" si="74"/>
        <v/>
      </c>
      <c r="G356" s="152" t="str">
        <f t="shared" si="75"/>
        <v/>
      </c>
      <c r="H356" s="166"/>
      <c r="I356" s="165"/>
      <c r="J356" s="165"/>
      <c r="K356" s="152" t="str">
        <f t="shared" si="76"/>
        <v/>
      </c>
      <c r="L356" s="152" t="str">
        <f t="shared" si="73"/>
        <v/>
      </c>
      <c r="M356" s="152">
        <f t="shared" si="81"/>
        <v>0</v>
      </c>
      <c r="N356" s="152">
        <f t="shared" si="81"/>
        <v>0</v>
      </c>
      <c r="O356" s="152">
        <f t="shared" si="81"/>
        <v>0</v>
      </c>
      <c r="P356" s="152">
        <f t="shared" si="81"/>
        <v>0</v>
      </c>
      <c r="Q356" s="152">
        <f t="shared" si="81"/>
        <v>0</v>
      </c>
      <c r="R356" s="152">
        <f t="shared" si="81"/>
        <v>0</v>
      </c>
      <c r="S356" s="152">
        <f t="shared" si="81"/>
        <v>0</v>
      </c>
      <c r="T356" s="152">
        <f t="shared" si="81"/>
        <v>0</v>
      </c>
      <c r="U356" s="152">
        <f t="shared" si="81"/>
        <v>0</v>
      </c>
      <c r="V356" s="152">
        <f t="shared" si="81"/>
        <v>0</v>
      </c>
      <c r="W356" s="152">
        <f t="shared" si="81"/>
        <v>0</v>
      </c>
      <c r="X356" s="152">
        <f t="shared" si="81"/>
        <v>0</v>
      </c>
      <c r="Y356" s="152">
        <f t="shared" si="81"/>
        <v>0</v>
      </c>
      <c r="Z356" s="152">
        <f t="shared" si="81"/>
        <v>0</v>
      </c>
      <c r="AA356" s="152">
        <f t="shared" si="81"/>
        <v>0</v>
      </c>
      <c r="AB356" s="152">
        <f t="shared" si="81"/>
        <v>0</v>
      </c>
      <c r="AC356" s="152">
        <f t="shared" si="80"/>
        <v>0</v>
      </c>
      <c r="AD356" s="152">
        <f t="shared" si="80"/>
        <v>0</v>
      </c>
      <c r="AE356" s="152">
        <f t="shared" si="80"/>
        <v>0</v>
      </c>
      <c r="AF356" s="152">
        <f t="shared" si="80"/>
        <v>0</v>
      </c>
      <c r="AG356" s="152">
        <f t="shared" si="80"/>
        <v>0</v>
      </c>
      <c r="AH356" s="152">
        <f t="shared" si="80"/>
        <v>0</v>
      </c>
      <c r="AI356" s="152">
        <f t="shared" si="80"/>
        <v>0</v>
      </c>
      <c r="AJ356" s="152">
        <f t="shared" si="80"/>
        <v>0</v>
      </c>
      <c r="AK356" s="152">
        <f t="shared" si="80"/>
        <v>0</v>
      </c>
      <c r="AL356" s="152">
        <f t="shared" si="80"/>
        <v>0</v>
      </c>
      <c r="AM356" s="152">
        <f t="shared" si="80"/>
        <v>0</v>
      </c>
      <c r="AN356" s="152">
        <f t="shared" si="80"/>
        <v>0</v>
      </c>
      <c r="AO356" s="152">
        <f t="shared" si="80"/>
        <v>0</v>
      </c>
      <c r="AP356" s="152">
        <f t="shared" si="80"/>
        <v>0</v>
      </c>
      <c r="AQ356" s="152">
        <f t="shared" si="80"/>
        <v>0</v>
      </c>
      <c r="AR356" s="152">
        <f t="shared" si="79"/>
        <v>0</v>
      </c>
      <c r="AS356" s="152">
        <f t="shared" si="79"/>
        <v>0</v>
      </c>
      <c r="AT356" s="152">
        <f t="shared" si="79"/>
        <v>0</v>
      </c>
      <c r="AU356" s="152">
        <f t="shared" si="79"/>
        <v>0</v>
      </c>
      <c r="AV356" s="152">
        <f t="shared" si="79"/>
        <v>0</v>
      </c>
    </row>
    <row r="357" spans="1:48" x14ac:dyDescent="0.2">
      <c r="A357" s="165"/>
      <c r="B357" s="151" t="str">
        <f>IFERROR(VLOOKUP($A357,Salaire!$C:$E,2,0),"")</f>
        <v/>
      </c>
      <c r="C357" s="151" t="str">
        <f>IFERROR(VLOOKUP($A357,Salaire!$C:$E,3,0),"")</f>
        <v/>
      </c>
      <c r="D357" s="163"/>
      <c r="E357" s="163"/>
      <c r="F357" s="152" t="str">
        <f t="shared" si="74"/>
        <v/>
      </c>
      <c r="G357" s="152" t="str">
        <f t="shared" si="75"/>
        <v/>
      </c>
      <c r="H357" s="166"/>
      <c r="I357" s="165"/>
      <c r="J357" s="165"/>
      <c r="K357" s="152" t="str">
        <f t="shared" si="76"/>
        <v/>
      </c>
      <c r="L357" s="152" t="str">
        <f t="shared" si="73"/>
        <v/>
      </c>
      <c r="M357" s="152">
        <f t="shared" si="81"/>
        <v>0</v>
      </c>
      <c r="N357" s="152">
        <f t="shared" si="81"/>
        <v>0</v>
      </c>
      <c r="O357" s="152">
        <f t="shared" si="81"/>
        <v>0</v>
      </c>
      <c r="P357" s="152">
        <f t="shared" si="81"/>
        <v>0</v>
      </c>
      <c r="Q357" s="152">
        <f t="shared" si="81"/>
        <v>0</v>
      </c>
      <c r="R357" s="152">
        <f t="shared" si="81"/>
        <v>0</v>
      </c>
      <c r="S357" s="152">
        <f t="shared" si="81"/>
        <v>0</v>
      </c>
      <c r="T357" s="152">
        <f t="shared" si="81"/>
        <v>0</v>
      </c>
      <c r="U357" s="152">
        <f t="shared" si="81"/>
        <v>0</v>
      </c>
      <c r="V357" s="152">
        <f t="shared" si="81"/>
        <v>0</v>
      </c>
      <c r="W357" s="152">
        <f t="shared" si="81"/>
        <v>0</v>
      </c>
      <c r="X357" s="152">
        <f t="shared" si="81"/>
        <v>0</v>
      </c>
      <c r="Y357" s="152">
        <f t="shared" si="81"/>
        <v>0</v>
      </c>
      <c r="Z357" s="152">
        <f t="shared" si="81"/>
        <v>0</v>
      </c>
      <c r="AA357" s="152">
        <f t="shared" si="81"/>
        <v>0</v>
      </c>
      <c r="AB357" s="152">
        <f t="shared" si="81"/>
        <v>0</v>
      </c>
      <c r="AC357" s="152">
        <f t="shared" si="80"/>
        <v>0</v>
      </c>
      <c r="AD357" s="152">
        <f t="shared" si="80"/>
        <v>0</v>
      </c>
      <c r="AE357" s="152">
        <f t="shared" si="80"/>
        <v>0</v>
      </c>
      <c r="AF357" s="152">
        <f t="shared" si="80"/>
        <v>0</v>
      </c>
      <c r="AG357" s="152">
        <f t="shared" si="80"/>
        <v>0</v>
      </c>
      <c r="AH357" s="152">
        <f t="shared" si="80"/>
        <v>0</v>
      </c>
      <c r="AI357" s="152">
        <f t="shared" si="80"/>
        <v>0</v>
      </c>
      <c r="AJ357" s="152">
        <f t="shared" si="80"/>
        <v>0</v>
      </c>
      <c r="AK357" s="152">
        <f t="shared" si="80"/>
        <v>0</v>
      </c>
      <c r="AL357" s="152">
        <f t="shared" si="80"/>
        <v>0</v>
      </c>
      <c r="AM357" s="152">
        <f t="shared" si="80"/>
        <v>0</v>
      </c>
      <c r="AN357" s="152">
        <f t="shared" si="80"/>
        <v>0</v>
      </c>
      <c r="AO357" s="152">
        <f t="shared" si="80"/>
        <v>0</v>
      </c>
      <c r="AP357" s="152">
        <f t="shared" si="80"/>
        <v>0</v>
      </c>
      <c r="AQ357" s="152">
        <f t="shared" si="80"/>
        <v>0</v>
      </c>
      <c r="AR357" s="152">
        <f t="shared" si="79"/>
        <v>0</v>
      </c>
      <c r="AS357" s="152">
        <f t="shared" si="79"/>
        <v>0</v>
      </c>
      <c r="AT357" s="152">
        <f t="shared" si="79"/>
        <v>0</v>
      </c>
      <c r="AU357" s="152">
        <f t="shared" si="79"/>
        <v>0</v>
      </c>
      <c r="AV357" s="152">
        <f t="shared" si="79"/>
        <v>0</v>
      </c>
    </row>
    <row r="358" spans="1:48" x14ac:dyDescent="0.2">
      <c r="A358" s="165"/>
      <c r="B358" s="151" t="str">
        <f>IFERROR(VLOOKUP($A358,Salaire!$C:$E,2,0),"")</f>
        <v/>
      </c>
      <c r="C358" s="151" t="str">
        <f>IFERROR(VLOOKUP($A358,Salaire!$C:$E,3,0),"")</f>
        <v/>
      </c>
      <c r="D358" s="163"/>
      <c r="E358" s="163"/>
      <c r="F358" s="152" t="str">
        <f t="shared" si="74"/>
        <v/>
      </c>
      <c r="G358" s="152" t="str">
        <f t="shared" si="75"/>
        <v/>
      </c>
      <c r="H358" s="166"/>
      <c r="I358" s="165"/>
      <c r="J358" s="165"/>
      <c r="K358" s="152" t="str">
        <f t="shared" si="76"/>
        <v/>
      </c>
      <c r="L358" s="152" t="str">
        <f t="shared" si="73"/>
        <v/>
      </c>
      <c r="M358" s="152">
        <f t="shared" si="81"/>
        <v>0</v>
      </c>
      <c r="N358" s="152">
        <f t="shared" si="81"/>
        <v>0</v>
      </c>
      <c r="O358" s="152">
        <f t="shared" si="81"/>
        <v>0</v>
      </c>
      <c r="P358" s="152">
        <f t="shared" si="81"/>
        <v>0</v>
      </c>
      <c r="Q358" s="152">
        <f t="shared" si="81"/>
        <v>0</v>
      </c>
      <c r="R358" s="152">
        <f t="shared" si="81"/>
        <v>0</v>
      </c>
      <c r="S358" s="152">
        <f t="shared" si="81"/>
        <v>0</v>
      </c>
      <c r="T358" s="152">
        <f t="shared" si="81"/>
        <v>0</v>
      </c>
      <c r="U358" s="152">
        <f t="shared" si="81"/>
        <v>0</v>
      </c>
      <c r="V358" s="152">
        <f t="shared" si="81"/>
        <v>0</v>
      </c>
      <c r="W358" s="152">
        <f t="shared" si="81"/>
        <v>0</v>
      </c>
      <c r="X358" s="152">
        <f t="shared" si="81"/>
        <v>0</v>
      </c>
      <c r="Y358" s="152">
        <f t="shared" si="81"/>
        <v>0</v>
      </c>
      <c r="Z358" s="152">
        <f t="shared" si="81"/>
        <v>0</v>
      </c>
      <c r="AA358" s="152">
        <f t="shared" si="81"/>
        <v>0</v>
      </c>
      <c r="AB358" s="152">
        <f t="shared" si="81"/>
        <v>0</v>
      </c>
      <c r="AC358" s="152">
        <f t="shared" si="80"/>
        <v>0</v>
      </c>
      <c r="AD358" s="152">
        <f t="shared" si="80"/>
        <v>0</v>
      </c>
      <c r="AE358" s="152">
        <f t="shared" si="80"/>
        <v>0</v>
      </c>
      <c r="AF358" s="152">
        <f t="shared" si="80"/>
        <v>0</v>
      </c>
      <c r="AG358" s="152">
        <f t="shared" si="80"/>
        <v>0</v>
      </c>
      <c r="AH358" s="152">
        <f t="shared" si="80"/>
        <v>0</v>
      </c>
      <c r="AI358" s="152">
        <f t="shared" si="80"/>
        <v>0</v>
      </c>
      <c r="AJ358" s="152">
        <f t="shared" si="80"/>
        <v>0</v>
      </c>
      <c r="AK358" s="152">
        <f t="shared" si="80"/>
        <v>0</v>
      </c>
      <c r="AL358" s="152">
        <f t="shared" si="80"/>
        <v>0</v>
      </c>
      <c r="AM358" s="152">
        <f t="shared" si="80"/>
        <v>0</v>
      </c>
      <c r="AN358" s="152">
        <f t="shared" si="80"/>
        <v>0</v>
      </c>
      <c r="AO358" s="152">
        <f t="shared" si="80"/>
        <v>0</v>
      </c>
      <c r="AP358" s="152">
        <f t="shared" si="80"/>
        <v>0</v>
      </c>
      <c r="AQ358" s="152">
        <f t="shared" si="80"/>
        <v>0</v>
      </c>
      <c r="AR358" s="152">
        <f t="shared" si="79"/>
        <v>0</v>
      </c>
      <c r="AS358" s="152">
        <f t="shared" si="79"/>
        <v>0</v>
      </c>
      <c r="AT358" s="152">
        <f t="shared" si="79"/>
        <v>0</v>
      </c>
      <c r="AU358" s="152">
        <f t="shared" si="79"/>
        <v>0</v>
      </c>
      <c r="AV358" s="152">
        <f t="shared" si="79"/>
        <v>0</v>
      </c>
    </row>
    <row r="359" spans="1:48" x14ac:dyDescent="0.2">
      <c r="A359" s="165"/>
      <c r="B359" s="151" t="str">
        <f>IFERROR(VLOOKUP($A359,Salaire!$C:$E,2,0),"")</f>
        <v/>
      </c>
      <c r="C359" s="151" t="str">
        <f>IFERROR(VLOOKUP($A359,Salaire!$C:$E,3,0),"")</f>
        <v/>
      </c>
      <c r="D359" s="163"/>
      <c r="E359" s="163"/>
      <c r="F359" s="152" t="str">
        <f t="shared" si="74"/>
        <v/>
      </c>
      <c r="G359" s="152" t="str">
        <f t="shared" si="75"/>
        <v/>
      </c>
      <c r="H359" s="166"/>
      <c r="I359" s="165"/>
      <c r="J359" s="165"/>
      <c r="K359" s="152" t="str">
        <f t="shared" si="76"/>
        <v/>
      </c>
      <c r="L359" s="152" t="str">
        <f t="shared" si="73"/>
        <v/>
      </c>
      <c r="M359" s="152">
        <f t="shared" si="81"/>
        <v>0</v>
      </c>
      <c r="N359" s="152">
        <f t="shared" si="81"/>
        <v>0</v>
      </c>
      <c r="O359" s="152">
        <f t="shared" si="81"/>
        <v>0</v>
      </c>
      <c r="P359" s="152">
        <f t="shared" si="81"/>
        <v>0</v>
      </c>
      <c r="Q359" s="152">
        <f t="shared" si="81"/>
        <v>0</v>
      </c>
      <c r="R359" s="152">
        <f t="shared" si="81"/>
        <v>0</v>
      </c>
      <c r="S359" s="152">
        <f t="shared" si="81"/>
        <v>0</v>
      </c>
      <c r="T359" s="152">
        <f t="shared" si="81"/>
        <v>0</v>
      </c>
      <c r="U359" s="152">
        <f t="shared" si="81"/>
        <v>0</v>
      </c>
      <c r="V359" s="152">
        <f t="shared" si="81"/>
        <v>0</v>
      </c>
      <c r="W359" s="152">
        <f t="shared" si="81"/>
        <v>0</v>
      </c>
      <c r="X359" s="152">
        <f t="shared" si="81"/>
        <v>0</v>
      </c>
      <c r="Y359" s="152">
        <f t="shared" si="81"/>
        <v>0</v>
      </c>
      <c r="Z359" s="152">
        <f t="shared" si="81"/>
        <v>0</v>
      </c>
      <c r="AA359" s="152">
        <f t="shared" si="81"/>
        <v>0</v>
      </c>
      <c r="AB359" s="152">
        <f t="shared" si="81"/>
        <v>0</v>
      </c>
      <c r="AC359" s="152">
        <f t="shared" si="80"/>
        <v>0</v>
      </c>
      <c r="AD359" s="152">
        <f t="shared" si="80"/>
        <v>0</v>
      </c>
      <c r="AE359" s="152">
        <f t="shared" si="80"/>
        <v>0</v>
      </c>
      <c r="AF359" s="152">
        <f t="shared" si="80"/>
        <v>0</v>
      </c>
      <c r="AG359" s="152">
        <f t="shared" si="80"/>
        <v>0</v>
      </c>
      <c r="AH359" s="152">
        <f t="shared" si="80"/>
        <v>0</v>
      </c>
      <c r="AI359" s="152">
        <f t="shared" si="80"/>
        <v>0</v>
      </c>
      <c r="AJ359" s="152">
        <f t="shared" si="80"/>
        <v>0</v>
      </c>
      <c r="AK359" s="152">
        <f t="shared" si="80"/>
        <v>0</v>
      </c>
      <c r="AL359" s="152">
        <f t="shared" si="80"/>
        <v>0</v>
      </c>
      <c r="AM359" s="152">
        <f t="shared" si="80"/>
        <v>0</v>
      </c>
      <c r="AN359" s="152">
        <f t="shared" si="80"/>
        <v>0</v>
      </c>
      <c r="AO359" s="152">
        <f t="shared" si="80"/>
        <v>0</v>
      </c>
      <c r="AP359" s="152">
        <f t="shared" si="80"/>
        <v>0</v>
      </c>
      <c r="AQ359" s="152">
        <f t="shared" si="80"/>
        <v>0</v>
      </c>
      <c r="AR359" s="152">
        <f t="shared" si="79"/>
        <v>0</v>
      </c>
      <c r="AS359" s="152">
        <f t="shared" si="79"/>
        <v>0</v>
      </c>
      <c r="AT359" s="152">
        <f t="shared" si="79"/>
        <v>0</v>
      </c>
      <c r="AU359" s="152">
        <f t="shared" si="79"/>
        <v>0</v>
      </c>
      <c r="AV359" s="152">
        <f t="shared" si="79"/>
        <v>0</v>
      </c>
    </row>
    <row r="360" spans="1:48" x14ac:dyDescent="0.2">
      <c r="A360" s="165"/>
      <c r="B360" s="151" t="str">
        <f>IFERROR(VLOOKUP($A360,Salaire!$C:$E,2,0),"")</f>
        <v/>
      </c>
      <c r="C360" s="151" t="str">
        <f>IFERROR(VLOOKUP($A360,Salaire!$C:$E,3,0),"")</f>
        <v/>
      </c>
      <c r="D360" s="163"/>
      <c r="E360" s="163"/>
      <c r="F360" s="152" t="str">
        <f t="shared" si="74"/>
        <v/>
      </c>
      <c r="G360" s="152" t="str">
        <f t="shared" si="75"/>
        <v/>
      </c>
      <c r="H360" s="166"/>
      <c r="I360" s="165"/>
      <c r="J360" s="165"/>
      <c r="K360" s="152" t="str">
        <f t="shared" si="76"/>
        <v/>
      </c>
      <c r="L360" s="152" t="str">
        <f t="shared" si="73"/>
        <v/>
      </c>
      <c r="M360" s="152">
        <f t="shared" si="81"/>
        <v>0</v>
      </c>
      <c r="N360" s="152">
        <f t="shared" si="81"/>
        <v>0</v>
      </c>
      <c r="O360" s="152">
        <f t="shared" si="81"/>
        <v>0</v>
      </c>
      <c r="P360" s="152">
        <f t="shared" si="81"/>
        <v>0</v>
      </c>
      <c r="Q360" s="152">
        <f t="shared" si="81"/>
        <v>0</v>
      </c>
      <c r="R360" s="152">
        <f t="shared" si="81"/>
        <v>0</v>
      </c>
      <c r="S360" s="152">
        <f t="shared" si="81"/>
        <v>0</v>
      </c>
      <c r="T360" s="152">
        <f t="shared" si="81"/>
        <v>0</v>
      </c>
      <c r="U360" s="152">
        <f t="shared" si="81"/>
        <v>0</v>
      </c>
      <c r="V360" s="152">
        <f t="shared" si="81"/>
        <v>0</v>
      </c>
      <c r="W360" s="152">
        <f t="shared" si="81"/>
        <v>0</v>
      </c>
      <c r="X360" s="152">
        <f t="shared" si="81"/>
        <v>0</v>
      </c>
      <c r="Y360" s="152">
        <f t="shared" si="81"/>
        <v>0</v>
      </c>
      <c r="Z360" s="152">
        <f t="shared" si="81"/>
        <v>0</v>
      </c>
      <c r="AA360" s="152">
        <f t="shared" si="81"/>
        <v>0</v>
      </c>
      <c r="AB360" s="152">
        <f t="shared" si="81"/>
        <v>0</v>
      </c>
      <c r="AC360" s="152">
        <f t="shared" si="80"/>
        <v>0</v>
      </c>
      <c r="AD360" s="152">
        <f t="shared" si="80"/>
        <v>0</v>
      </c>
      <c r="AE360" s="152">
        <f t="shared" si="80"/>
        <v>0</v>
      </c>
      <c r="AF360" s="152">
        <f t="shared" si="80"/>
        <v>0</v>
      </c>
      <c r="AG360" s="152">
        <f t="shared" si="80"/>
        <v>0</v>
      </c>
      <c r="AH360" s="152">
        <f t="shared" si="80"/>
        <v>0</v>
      </c>
      <c r="AI360" s="152">
        <f t="shared" si="80"/>
        <v>0</v>
      </c>
      <c r="AJ360" s="152">
        <f t="shared" si="80"/>
        <v>0</v>
      </c>
      <c r="AK360" s="152">
        <f t="shared" si="80"/>
        <v>0</v>
      </c>
      <c r="AL360" s="152">
        <f t="shared" si="80"/>
        <v>0</v>
      </c>
      <c r="AM360" s="152">
        <f t="shared" si="80"/>
        <v>0</v>
      </c>
      <c r="AN360" s="152">
        <f t="shared" si="80"/>
        <v>0</v>
      </c>
      <c r="AO360" s="152">
        <f t="shared" si="80"/>
        <v>0</v>
      </c>
      <c r="AP360" s="152">
        <f t="shared" si="80"/>
        <v>0</v>
      </c>
      <c r="AQ360" s="152">
        <f t="shared" si="80"/>
        <v>0</v>
      </c>
      <c r="AR360" s="152">
        <f t="shared" si="79"/>
        <v>0</v>
      </c>
      <c r="AS360" s="152">
        <f t="shared" si="79"/>
        <v>0</v>
      </c>
      <c r="AT360" s="152">
        <f t="shared" si="79"/>
        <v>0</v>
      </c>
      <c r="AU360" s="152">
        <f t="shared" si="79"/>
        <v>0</v>
      </c>
      <c r="AV360" s="152">
        <f t="shared" si="79"/>
        <v>0</v>
      </c>
    </row>
    <row r="361" spans="1:48" x14ac:dyDescent="0.2">
      <c r="A361" s="165"/>
      <c r="B361" s="151" t="str">
        <f>IFERROR(VLOOKUP($A361,Salaire!$C:$E,2,0),"")</f>
        <v/>
      </c>
      <c r="C361" s="151" t="str">
        <f>IFERROR(VLOOKUP($A361,Salaire!$C:$E,3,0),"")</f>
        <v/>
      </c>
      <c r="D361" s="163"/>
      <c r="E361" s="163"/>
      <c r="F361" s="152" t="str">
        <f t="shared" si="74"/>
        <v/>
      </c>
      <c r="G361" s="152" t="str">
        <f t="shared" si="75"/>
        <v/>
      </c>
      <c r="H361" s="166"/>
      <c r="I361" s="165"/>
      <c r="J361" s="165"/>
      <c r="K361" s="152" t="str">
        <f t="shared" si="76"/>
        <v/>
      </c>
      <c r="L361" s="152" t="str">
        <f t="shared" si="73"/>
        <v/>
      </c>
      <c r="M361" s="152">
        <f t="shared" si="81"/>
        <v>0</v>
      </c>
      <c r="N361" s="152">
        <f t="shared" si="81"/>
        <v>0</v>
      </c>
      <c r="O361" s="152">
        <f t="shared" si="81"/>
        <v>0</v>
      </c>
      <c r="P361" s="152">
        <f t="shared" si="81"/>
        <v>0</v>
      </c>
      <c r="Q361" s="152">
        <f t="shared" si="81"/>
        <v>0</v>
      </c>
      <c r="R361" s="152">
        <f t="shared" si="81"/>
        <v>0</v>
      </c>
      <c r="S361" s="152">
        <f t="shared" si="81"/>
        <v>0</v>
      </c>
      <c r="T361" s="152">
        <f t="shared" si="81"/>
        <v>0</v>
      </c>
      <c r="U361" s="152">
        <f t="shared" si="81"/>
        <v>0</v>
      </c>
      <c r="V361" s="152">
        <f t="shared" si="81"/>
        <v>0</v>
      </c>
      <c r="W361" s="152">
        <f t="shared" si="81"/>
        <v>0</v>
      </c>
      <c r="X361" s="152">
        <f t="shared" si="81"/>
        <v>0</v>
      </c>
      <c r="Y361" s="152">
        <f t="shared" si="81"/>
        <v>0</v>
      </c>
      <c r="Z361" s="152">
        <f t="shared" si="81"/>
        <v>0</v>
      </c>
      <c r="AA361" s="152">
        <f t="shared" si="81"/>
        <v>0</v>
      </c>
      <c r="AB361" s="152">
        <f t="shared" si="81"/>
        <v>0</v>
      </c>
      <c r="AC361" s="152">
        <f t="shared" si="80"/>
        <v>0</v>
      </c>
      <c r="AD361" s="152">
        <f t="shared" si="80"/>
        <v>0</v>
      </c>
      <c r="AE361" s="152">
        <f t="shared" si="80"/>
        <v>0</v>
      </c>
      <c r="AF361" s="152">
        <f t="shared" si="80"/>
        <v>0</v>
      </c>
      <c r="AG361" s="152">
        <f t="shared" si="80"/>
        <v>0</v>
      </c>
      <c r="AH361" s="152">
        <f t="shared" si="80"/>
        <v>0</v>
      </c>
      <c r="AI361" s="152">
        <f t="shared" si="80"/>
        <v>0</v>
      </c>
      <c r="AJ361" s="152">
        <f t="shared" si="80"/>
        <v>0</v>
      </c>
      <c r="AK361" s="152">
        <f t="shared" si="80"/>
        <v>0</v>
      </c>
      <c r="AL361" s="152">
        <f t="shared" si="80"/>
        <v>0</v>
      </c>
      <c r="AM361" s="152">
        <f t="shared" si="80"/>
        <v>0</v>
      </c>
      <c r="AN361" s="152">
        <f t="shared" si="80"/>
        <v>0</v>
      </c>
      <c r="AO361" s="152">
        <f t="shared" si="80"/>
        <v>0</v>
      </c>
      <c r="AP361" s="152">
        <f t="shared" si="80"/>
        <v>0</v>
      </c>
      <c r="AQ361" s="152">
        <f t="shared" si="80"/>
        <v>0</v>
      </c>
      <c r="AR361" s="152">
        <f t="shared" si="79"/>
        <v>0</v>
      </c>
      <c r="AS361" s="152">
        <f t="shared" si="79"/>
        <v>0</v>
      </c>
      <c r="AT361" s="152">
        <f t="shared" si="79"/>
        <v>0</v>
      </c>
      <c r="AU361" s="152">
        <f t="shared" si="79"/>
        <v>0</v>
      </c>
      <c r="AV361" s="152">
        <f t="shared" si="79"/>
        <v>0</v>
      </c>
    </row>
    <row r="362" spans="1:48" x14ac:dyDescent="0.2">
      <c r="A362" s="165"/>
      <c r="B362" s="151" t="str">
        <f>IFERROR(VLOOKUP($A362,Salaire!$C:$E,2,0),"")</f>
        <v/>
      </c>
      <c r="C362" s="151" t="str">
        <f>IFERROR(VLOOKUP($A362,Salaire!$C:$E,3,0),"")</f>
        <v/>
      </c>
      <c r="D362" s="163"/>
      <c r="E362" s="163"/>
      <c r="F362" s="152" t="str">
        <f t="shared" si="74"/>
        <v/>
      </c>
      <c r="G362" s="152" t="str">
        <f t="shared" si="75"/>
        <v/>
      </c>
      <c r="H362" s="166"/>
      <c r="I362" s="165"/>
      <c r="J362" s="165"/>
      <c r="K362" s="152" t="str">
        <f t="shared" si="76"/>
        <v/>
      </c>
      <c r="L362" s="152" t="str">
        <f t="shared" si="73"/>
        <v/>
      </c>
      <c r="M362" s="152">
        <f t="shared" si="81"/>
        <v>0</v>
      </c>
      <c r="N362" s="152">
        <f t="shared" si="81"/>
        <v>0</v>
      </c>
      <c r="O362" s="152">
        <f t="shared" si="81"/>
        <v>0</v>
      </c>
      <c r="P362" s="152">
        <f t="shared" si="81"/>
        <v>0</v>
      </c>
      <c r="Q362" s="152">
        <f t="shared" si="81"/>
        <v>0</v>
      </c>
      <c r="R362" s="152">
        <f t="shared" si="81"/>
        <v>0</v>
      </c>
      <c r="S362" s="152">
        <f t="shared" si="81"/>
        <v>0</v>
      </c>
      <c r="T362" s="152">
        <f t="shared" si="81"/>
        <v>0</v>
      </c>
      <c r="U362" s="152">
        <f t="shared" si="81"/>
        <v>0</v>
      </c>
      <c r="V362" s="152">
        <f t="shared" si="81"/>
        <v>0</v>
      </c>
      <c r="W362" s="152">
        <f t="shared" si="81"/>
        <v>0</v>
      </c>
      <c r="X362" s="152">
        <f t="shared" si="81"/>
        <v>0</v>
      </c>
      <c r="Y362" s="152">
        <f t="shared" si="81"/>
        <v>0</v>
      </c>
      <c r="Z362" s="152">
        <f t="shared" si="81"/>
        <v>0</v>
      </c>
      <c r="AA362" s="152">
        <f t="shared" si="81"/>
        <v>0</v>
      </c>
      <c r="AB362" s="152">
        <f t="shared" si="81"/>
        <v>0</v>
      </c>
      <c r="AC362" s="152">
        <f t="shared" si="80"/>
        <v>0</v>
      </c>
      <c r="AD362" s="152">
        <f t="shared" si="80"/>
        <v>0</v>
      </c>
      <c r="AE362" s="152">
        <f t="shared" si="80"/>
        <v>0</v>
      </c>
      <c r="AF362" s="152">
        <f t="shared" si="80"/>
        <v>0</v>
      </c>
      <c r="AG362" s="152">
        <f t="shared" si="80"/>
        <v>0</v>
      </c>
      <c r="AH362" s="152">
        <f t="shared" si="80"/>
        <v>0</v>
      </c>
      <c r="AI362" s="152">
        <f t="shared" si="80"/>
        <v>0</v>
      </c>
      <c r="AJ362" s="152">
        <f t="shared" si="80"/>
        <v>0</v>
      </c>
      <c r="AK362" s="152">
        <f t="shared" si="80"/>
        <v>0</v>
      </c>
      <c r="AL362" s="152">
        <f t="shared" si="80"/>
        <v>0</v>
      </c>
      <c r="AM362" s="152">
        <f t="shared" si="80"/>
        <v>0</v>
      </c>
      <c r="AN362" s="152">
        <f t="shared" si="80"/>
        <v>0</v>
      </c>
      <c r="AO362" s="152">
        <f t="shared" si="80"/>
        <v>0</v>
      </c>
      <c r="AP362" s="152">
        <f t="shared" si="80"/>
        <v>0</v>
      </c>
      <c r="AQ362" s="152">
        <f t="shared" si="80"/>
        <v>0</v>
      </c>
      <c r="AR362" s="152">
        <f t="shared" si="79"/>
        <v>0</v>
      </c>
      <c r="AS362" s="152">
        <f t="shared" si="79"/>
        <v>0</v>
      </c>
      <c r="AT362" s="152">
        <f t="shared" si="79"/>
        <v>0</v>
      </c>
      <c r="AU362" s="152">
        <f t="shared" si="79"/>
        <v>0</v>
      </c>
      <c r="AV362" s="152">
        <f t="shared" si="79"/>
        <v>0</v>
      </c>
    </row>
    <row r="363" spans="1:48" x14ac:dyDescent="0.2">
      <c r="A363" s="165"/>
      <c r="B363" s="151" t="str">
        <f>IFERROR(VLOOKUP($A363,Salaire!$C:$E,2,0),"")</f>
        <v/>
      </c>
      <c r="C363" s="151" t="str">
        <f>IFERROR(VLOOKUP($A363,Salaire!$C:$E,3,0),"")</f>
        <v/>
      </c>
      <c r="D363" s="163"/>
      <c r="E363" s="163"/>
      <c r="F363" s="152" t="str">
        <f t="shared" si="74"/>
        <v/>
      </c>
      <c r="G363" s="152" t="str">
        <f t="shared" si="75"/>
        <v/>
      </c>
      <c r="H363" s="166"/>
      <c r="I363" s="165"/>
      <c r="J363" s="165"/>
      <c r="K363" s="152" t="str">
        <f t="shared" si="76"/>
        <v/>
      </c>
      <c r="L363" s="152" t="str">
        <f t="shared" si="73"/>
        <v/>
      </c>
      <c r="M363" s="152">
        <f t="shared" si="81"/>
        <v>0</v>
      </c>
      <c r="N363" s="152">
        <f t="shared" si="81"/>
        <v>0</v>
      </c>
      <c r="O363" s="152">
        <f t="shared" si="81"/>
        <v>0</v>
      </c>
      <c r="P363" s="152">
        <f t="shared" si="81"/>
        <v>0</v>
      </c>
      <c r="Q363" s="152">
        <f t="shared" si="81"/>
        <v>0</v>
      </c>
      <c r="R363" s="152">
        <f t="shared" si="81"/>
        <v>0</v>
      </c>
      <c r="S363" s="152">
        <f t="shared" si="81"/>
        <v>0</v>
      </c>
      <c r="T363" s="152">
        <f t="shared" si="81"/>
        <v>0</v>
      </c>
      <c r="U363" s="152">
        <f t="shared" si="81"/>
        <v>0</v>
      </c>
      <c r="V363" s="152">
        <f t="shared" si="81"/>
        <v>0</v>
      </c>
      <c r="W363" s="152">
        <f t="shared" si="81"/>
        <v>0</v>
      </c>
      <c r="X363" s="152">
        <f t="shared" si="81"/>
        <v>0</v>
      </c>
      <c r="Y363" s="152">
        <f t="shared" si="81"/>
        <v>0</v>
      </c>
      <c r="Z363" s="152">
        <f t="shared" si="81"/>
        <v>0</v>
      </c>
      <c r="AA363" s="152">
        <f t="shared" si="81"/>
        <v>0</v>
      </c>
      <c r="AB363" s="152">
        <f t="shared" si="81"/>
        <v>0</v>
      </c>
      <c r="AC363" s="152">
        <f t="shared" si="80"/>
        <v>0</v>
      </c>
      <c r="AD363" s="152">
        <f t="shared" si="80"/>
        <v>0</v>
      </c>
      <c r="AE363" s="152">
        <f t="shared" si="80"/>
        <v>0</v>
      </c>
      <c r="AF363" s="152">
        <f t="shared" si="80"/>
        <v>0</v>
      </c>
      <c r="AG363" s="152">
        <f t="shared" si="80"/>
        <v>0</v>
      </c>
      <c r="AH363" s="152">
        <f t="shared" si="80"/>
        <v>0</v>
      </c>
      <c r="AI363" s="152">
        <f t="shared" si="80"/>
        <v>0</v>
      </c>
      <c r="AJ363" s="152">
        <f t="shared" si="80"/>
        <v>0</v>
      </c>
      <c r="AK363" s="152">
        <f t="shared" si="80"/>
        <v>0</v>
      </c>
      <c r="AL363" s="152">
        <f t="shared" si="80"/>
        <v>0</v>
      </c>
      <c r="AM363" s="152">
        <f t="shared" si="80"/>
        <v>0</v>
      </c>
      <c r="AN363" s="152">
        <f t="shared" si="80"/>
        <v>0</v>
      </c>
      <c r="AO363" s="152">
        <f t="shared" si="80"/>
        <v>0</v>
      </c>
      <c r="AP363" s="152">
        <f t="shared" si="80"/>
        <v>0</v>
      </c>
      <c r="AQ363" s="152">
        <f t="shared" si="80"/>
        <v>0</v>
      </c>
      <c r="AR363" s="152">
        <f t="shared" si="79"/>
        <v>0</v>
      </c>
      <c r="AS363" s="152">
        <f t="shared" si="79"/>
        <v>0</v>
      </c>
      <c r="AT363" s="152">
        <f t="shared" si="79"/>
        <v>0</v>
      </c>
      <c r="AU363" s="152">
        <f t="shared" si="79"/>
        <v>0</v>
      </c>
      <c r="AV363" s="152">
        <f t="shared" si="79"/>
        <v>0</v>
      </c>
    </row>
    <row r="364" spans="1:48" x14ac:dyDescent="0.2">
      <c r="A364" s="165"/>
      <c r="B364" s="151" t="str">
        <f>IFERROR(VLOOKUP($A364,Salaire!$C:$E,2,0),"")</f>
        <v/>
      </c>
      <c r="C364" s="151" t="str">
        <f>IFERROR(VLOOKUP($A364,Salaire!$C:$E,3,0),"")</f>
        <v/>
      </c>
      <c r="D364" s="163"/>
      <c r="E364" s="163"/>
      <c r="F364" s="152" t="str">
        <f t="shared" si="74"/>
        <v/>
      </c>
      <c r="G364" s="152" t="str">
        <f t="shared" si="75"/>
        <v/>
      </c>
      <c r="H364" s="166"/>
      <c r="I364" s="165"/>
      <c r="J364" s="165"/>
      <c r="K364" s="152" t="str">
        <f t="shared" si="76"/>
        <v/>
      </c>
      <c r="L364" s="152" t="str">
        <f t="shared" si="73"/>
        <v/>
      </c>
      <c r="M364" s="152">
        <f t="shared" si="81"/>
        <v>0</v>
      </c>
      <c r="N364" s="152">
        <f t="shared" si="81"/>
        <v>0</v>
      </c>
      <c r="O364" s="152">
        <f t="shared" si="81"/>
        <v>0</v>
      </c>
      <c r="P364" s="152">
        <f t="shared" si="81"/>
        <v>0</v>
      </c>
      <c r="Q364" s="152">
        <f t="shared" si="81"/>
        <v>0</v>
      </c>
      <c r="R364" s="152">
        <f t="shared" si="81"/>
        <v>0</v>
      </c>
      <c r="S364" s="152">
        <f t="shared" si="81"/>
        <v>0</v>
      </c>
      <c r="T364" s="152">
        <f t="shared" si="81"/>
        <v>0</v>
      </c>
      <c r="U364" s="152">
        <f t="shared" si="81"/>
        <v>0</v>
      </c>
      <c r="V364" s="152">
        <f t="shared" si="81"/>
        <v>0</v>
      </c>
      <c r="W364" s="152">
        <f t="shared" si="81"/>
        <v>0</v>
      </c>
      <c r="X364" s="152">
        <f t="shared" si="81"/>
        <v>0</v>
      </c>
      <c r="Y364" s="152">
        <f t="shared" si="81"/>
        <v>0</v>
      </c>
      <c r="Z364" s="152">
        <f t="shared" si="81"/>
        <v>0</v>
      </c>
      <c r="AA364" s="152">
        <f t="shared" si="81"/>
        <v>0</v>
      </c>
      <c r="AB364" s="152">
        <f t="shared" si="81"/>
        <v>0</v>
      </c>
      <c r="AC364" s="152">
        <f t="shared" si="80"/>
        <v>0</v>
      </c>
      <c r="AD364" s="152">
        <f t="shared" si="80"/>
        <v>0</v>
      </c>
      <c r="AE364" s="152">
        <f t="shared" si="80"/>
        <v>0</v>
      </c>
      <c r="AF364" s="152">
        <f t="shared" si="80"/>
        <v>0</v>
      </c>
      <c r="AG364" s="152">
        <f t="shared" si="80"/>
        <v>0</v>
      </c>
      <c r="AH364" s="152">
        <f t="shared" si="80"/>
        <v>0</v>
      </c>
      <c r="AI364" s="152">
        <f t="shared" si="80"/>
        <v>0</v>
      </c>
      <c r="AJ364" s="152">
        <f t="shared" si="80"/>
        <v>0</v>
      </c>
      <c r="AK364" s="152">
        <f t="shared" si="80"/>
        <v>0</v>
      </c>
      <c r="AL364" s="152">
        <f t="shared" si="80"/>
        <v>0</v>
      </c>
      <c r="AM364" s="152">
        <f t="shared" si="80"/>
        <v>0</v>
      </c>
      <c r="AN364" s="152">
        <f t="shared" si="80"/>
        <v>0</v>
      </c>
      <c r="AO364" s="152">
        <f t="shared" si="80"/>
        <v>0</v>
      </c>
      <c r="AP364" s="152">
        <f t="shared" si="80"/>
        <v>0</v>
      </c>
      <c r="AQ364" s="152">
        <f t="shared" si="80"/>
        <v>0</v>
      </c>
      <c r="AR364" s="152">
        <f t="shared" si="79"/>
        <v>0</v>
      </c>
      <c r="AS364" s="152">
        <f t="shared" si="79"/>
        <v>0</v>
      </c>
      <c r="AT364" s="152">
        <f t="shared" si="79"/>
        <v>0</v>
      </c>
      <c r="AU364" s="152">
        <f t="shared" si="79"/>
        <v>0</v>
      </c>
      <c r="AV364" s="152">
        <f t="shared" si="79"/>
        <v>0</v>
      </c>
    </row>
    <row r="365" spans="1:48" x14ac:dyDescent="0.2">
      <c r="A365" s="165"/>
      <c r="B365" s="151" t="str">
        <f>IFERROR(VLOOKUP($A365,Salaire!$C:$E,2,0),"")</f>
        <v/>
      </c>
      <c r="C365" s="151" t="str">
        <f>IFERROR(VLOOKUP($A365,Salaire!$C:$E,3,0),"")</f>
        <v/>
      </c>
      <c r="D365" s="163"/>
      <c r="E365" s="163"/>
      <c r="F365" s="152" t="str">
        <f t="shared" si="74"/>
        <v/>
      </c>
      <c r="G365" s="152" t="str">
        <f t="shared" si="75"/>
        <v/>
      </c>
      <c r="H365" s="166"/>
      <c r="I365" s="165"/>
      <c r="J365" s="165"/>
      <c r="K365" s="152" t="str">
        <f t="shared" si="76"/>
        <v/>
      </c>
      <c r="L365" s="152" t="str">
        <f t="shared" si="73"/>
        <v/>
      </c>
      <c r="M365" s="152">
        <f t="shared" si="81"/>
        <v>0</v>
      </c>
      <c r="N365" s="152">
        <f t="shared" si="81"/>
        <v>0</v>
      </c>
      <c r="O365" s="152">
        <f t="shared" si="81"/>
        <v>0</v>
      </c>
      <c r="P365" s="152">
        <f t="shared" si="81"/>
        <v>0</v>
      </c>
      <c r="Q365" s="152">
        <f t="shared" si="81"/>
        <v>0</v>
      </c>
      <c r="R365" s="152">
        <f t="shared" si="81"/>
        <v>0</v>
      </c>
      <c r="S365" s="152">
        <f t="shared" si="81"/>
        <v>0</v>
      </c>
      <c r="T365" s="152">
        <f t="shared" si="81"/>
        <v>0</v>
      </c>
      <c r="U365" s="152">
        <f t="shared" si="81"/>
        <v>0</v>
      </c>
      <c r="V365" s="152">
        <f t="shared" si="81"/>
        <v>0</v>
      </c>
      <c r="W365" s="152">
        <f t="shared" si="81"/>
        <v>0</v>
      </c>
      <c r="X365" s="152">
        <f t="shared" si="81"/>
        <v>0</v>
      </c>
      <c r="Y365" s="152">
        <f t="shared" si="81"/>
        <v>0</v>
      </c>
      <c r="Z365" s="152">
        <f t="shared" si="81"/>
        <v>0</v>
      </c>
      <c r="AA365" s="152">
        <f t="shared" si="81"/>
        <v>0</v>
      </c>
      <c r="AB365" s="152">
        <f t="shared" si="81"/>
        <v>0</v>
      </c>
      <c r="AC365" s="152">
        <f t="shared" si="80"/>
        <v>0</v>
      </c>
      <c r="AD365" s="152">
        <f t="shared" si="80"/>
        <v>0</v>
      </c>
      <c r="AE365" s="152">
        <f t="shared" si="80"/>
        <v>0</v>
      </c>
      <c r="AF365" s="152">
        <f t="shared" si="80"/>
        <v>0</v>
      </c>
      <c r="AG365" s="152">
        <f t="shared" si="80"/>
        <v>0</v>
      </c>
      <c r="AH365" s="152">
        <f t="shared" si="80"/>
        <v>0</v>
      </c>
      <c r="AI365" s="152">
        <f t="shared" si="80"/>
        <v>0</v>
      </c>
      <c r="AJ365" s="152">
        <f t="shared" si="80"/>
        <v>0</v>
      </c>
      <c r="AK365" s="152">
        <f t="shared" si="80"/>
        <v>0</v>
      </c>
      <c r="AL365" s="152">
        <f t="shared" si="80"/>
        <v>0</v>
      </c>
      <c r="AM365" s="152">
        <f t="shared" si="80"/>
        <v>0</v>
      </c>
      <c r="AN365" s="152">
        <f t="shared" si="80"/>
        <v>0</v>
      </c>
      <c r="AO365" s="152">
        <f t="shared" si="80"/>
        <v>0</v>
      </c>
      <c r="AP365" s="152">
        <f t="shared" si="80"/>
        <v>0</v>
      </c>
      <c r="AQ365" s="152">
        <f t="shared" si="80"/>
        <v>0</v>
      </c>
      <c r="AR365" s="152">
        <f t="shared" si="79"/>
        <v>0</v>
      </c>
      <c r="AS365" s="152">
        <f t="shared" si="79"/>
        <v>0</v>
      </c>
      <c r="AT365" s="152">
        <f t="shared" si="79"/>
        <v>0</v>
      </c>
      <c r="AU365" s="152">
        <f t="shared" si="79"/>
        <v>0</v>
      </c>
      <c r="AV365" s="152">
        <f t="shared" si="79"/>
        <v>0</v>
      </c>
    </row>
    <row r="366" spans="1:48" x14ac:dyDescent="0.2">
      <c r="A366" s="165"/>
      <c r="B366" s="151" t="str">
        <f>IFERROR(VLOOKUP($A366,Salaire!$C:$E,2,0),"")</f>
        <v/>
      </c>
      <c r="C366" s="151" t="str">
        <f>IFERROR(VLOOKUP($A366,Salaire!$C:$E,3,0),"")</f>
        <v/>
      </c>
      <c r="D366" s="163"/>
      <c r="E366" s="163"/>
      <c r="F366" s="152" t="str">
        <f t="shared" si="74"/>
        <v/>
      </c>
      <c r="G366" s="152" t="str">
        <f t="shared" si="75"/>
        <v/>
      </c>
      <c r="H366" s="166"/>
      <c r="I366" s="165"/>
      <c r="J366" s="165"/>
      <c r="K366" s="152" t="str">
        <f t="shared" si="76"/>
        <v/>
      </c>
      <c r="L366" s="152" t="str">
        <f t="shared" si="73"/>
        <v/>
      </c>
      <c r="M366" s="152">
        <f t="shared" si="81"/>
        <v>0</v>
      </c>
      <c r="N366" s="152">
        <f t="shared" si="81"/>
        <v>0</v>
      </c>
      <c r="O366" s="152">
        <f t="shared" si="81"/>
        <v>0</v>
      </c>
      <c r="P366" s="152">
        <f t="shared" si="81"/>
        <v>0</v>
      </c>
      <c r="Q366" s="152">
        <f t="shared" si="81"/>
        <v>0</v>
      </c>
      <c r="R366" s="152">
        <f t="shared" si="81"/>
        <v>0</v>
      </c>
      <c r="S366" s="152">
        <f t="shared" si="81"/>
        <v>0</v>
      </c>
      <c r="T366" s="152">
        <f t="shared" si="81"/>
        <v>0</v>
      </c>
      <c r="U366" s="152">
        <f t="shared" si="81"/>
        <v>0</v>
      </c>
      <c r="V366" s="152">
        <f t="shared" si="81"/>
        <v>0</v>
      </c>
      <c r="W366" s="152">
        <f t="shared" si="81"/>
        <v>0</v>
      </c>
      <c r="X366" s="152">
        <f t="shared" si="81"/>
        <v>0</v>
      </c>
      <c r="Y366" s="152">
        <f t="shared" si="81"/>
        <v>0</v>
      </c>
      <c r="Z366" s="152">
        <f t="shared" si="81"/>
        <v>0</v>
      </c>
      <c r="AA366" s="152">
        <f t="shared" si="81"/>
        <v>0</v>
      </c>
      <c r="AB366" s="152">
        <f t="shared" ref="AB366:AQ381" si="82">+IF(AND(AB$4&gt;=EOMONTH($I366,0),AB$4&lt;=EOMONTH($J366,0)),$L366,0)</f>
        <v>0</v>
      </c>
      <c r="AC366" s="152">
        <f t="shared" si="82"/>
        <v>0</v>
      </c>
      <c r="AD366" s="152">
        <f t="shared" si="82"/>
        <v>0</v>
      </c>
      <c r="AE366" s="152">
        <f t="shared" si="82"/>
        <v>0</v>
      </c>
      <c r="AF366" s="152">
        <f t="shared" si="82"/>
        <v>0</v>
      </c>
      <c r="AG366" s="152">
        <f t="shared" si="82"/>
        <v>0</v>
      </c>
      <c r="AH366" s="152">
        <f t="shared" si="82"/>
        <v>0</v>
      </c>
      <c r="AI366" s="152">
        <f t="shared" si="82"/>
        <v>0</v>
      </c>
      <c r="AJ366" s="152">
        <f t="shared" si="82"/>
        <v>0</v>
      </c>
      <c r="AK366" s="152">
        <f t="shared" si="82"/>
        <v>0</v>
      </c>
      <c r="AL366" s="152">
        <f t="shared" si="82"/>
        <v>0</v>
      </c>
      <c r="AM366" s="152">
        <f t="shared" si="82"/>
        <v>0</v>
      </c>
      <c r="AN366" s="152">
        <f t="shared" si="82"/>
        <v>0</v>
      </c>
      <c r="AO366" s="152">
        <f t="shared" si="82"/>
        <v>0</v>
      </c>
      <c r="AP366" s="152">
        <f t="shared" si="82"/>
        <v>0</v>
      </c>
      <c r="AQ366" s="152">
        <f t="shared" si="82"/>
        <v>0</v>
      </c>
      <c r="AR366" s="152">
        <f t="shared" si="79"/>
        <v>0</v>
      </c>
      <c r="AS366" s="152">
        <f t="shared" si="79"/>
        <v>0</v>
      </c>
      <c r="AT366" s="152">
        <f t="shared" si="79"/>
        <v>0</v>
      </c>
      <c r="AU366" s="152">
        <f t="shared" si="79"/>
        <v>0</v>
      </c>
      <c r="AV366" s="152">
        <f t="shared" si="79"/>
        <v>0</v>
      </c>
    </row>
    <row r="367" spans="1:48" x14ac:dyDescent="0.2">
      <c r="A367" s="165"/>
      <c r="B367" s="151" t="str">
        <f>IFERROR(VLOOKUP($A367,Salaire!$C:$E,2,0),"")</f>
        <v/>
      </c>
      <c r="C367" s="151" t="str">
        <f>IFERROR(VLOOKUP($A367,Salaire!$C:$E,3,0),"")</f>
        <v/>
      </c>
      <c r="D367" s="163"/>
      <c r="E367" s="163"/>
      <c r="F367" s="152" t="str">
        <f t="shared" si="74"/>
        <v/>
      </c>
      <c r="G367" s="152" t="str">
        <f t="shared" si="75"/>
        <v/>
      </c>
      <c r="H367" s="166"/>
      <c r="I367" s="165"/>
      <c r="J367" s="165"/>
      <c r="K367" s="152" t="str">
        <f t="shared" si="76"/>
        <v/>
      </c>
      <c r="L367" s="152" t="str">
        <f t="shared" si="73"/>
        <v/>
      </c>
      <c r="M367" s="152">
        <f t="shared" ref="M367:AB382" si="83">+IF(AND(M$4&gt;=EOMONTH($I367,0),M$4&lt;=EOMONTH($J367,0)),$L367,0)</f>
        <v>0</v>
      </c>
      <c r="N367" s="152">
        <f t="shared" si="83"/>
        <v>0</v>
      </c>
      <c r="O367" s="152">
        <f t="shared" si="83"/>
        <v>0</v>
      </c>
      <c r="P367" s="152">
        <f t="shared" si="83"/>
        <v>0</v>
      </c>
      <c r="Q367" s="152">
        <f t="shared" si="83"/>
        <v>0</v>
      </c>
      <c r="R367" s="152">
        <f t="shared" si="83"/>
        <v>0</v>
      </c>
      <c r="S367" s="152">
        <f t="shared" si="83"/>
        <v>0</v>
      </c>
      <c r="T367" s="152">
        <f t="shared" si="83"/>
        <v>0</v>
      </c>
      <c r="U367" s="152">
        <f t="shared" si="83"/>
        <v>0</v>
      </c>
      <c r="V367" s="152">
        <f t="shared" si="83"/>
        <v>0</v>
      </c>
      <c r="W367" s="152">
        <f t="shared" si="83"/>
        <v>0</v>
      </c>
      <c r="X367" s="152">
        <f t="shared" si="83"/>
        <v>0</v>
      </c>
      <c r="Y367" s="152">
        <f t="shared" si="83"/>
        <v>0</v>
      </c>
      <c r="Z367" s="152">
        <f t="shared" si="83"/>
        <v>0</v>
      </c>
      <c r="AA367" s="152">
        <f t="shared" si="83"/>
        <v>0</v>
      </c>
      <c r="AB367" s="152">
        <f t="shared" si="83"/>
        <v>0</v>
      </c>
      <c r="AC367" s="152">
        <f t="shared" si="82"/>
        <v>0</v>
      </c>
      <c r="AD367" s="152">
        <f t="shared" si="82"/>
        <v>0</v>
      </c>
      <c r="AE367" s="152">
        <f t="shared" si="82"/>
        <v>0</v>
      </c>
      <c r="AF367" s="152">
        <f t="shared" si="82"/>
        <v>0</v>
      </c>
      <c r="AG367" s="152">
        <f t="shared" si="82"/>
        <v>0</v>
      </c>
      <c r="AH367" s="152">
        <f t="shared" si="82"/>
        <v>0</v>
      </c>
      <c r="AI367" s="152">
        <f t="shared" si="82"/>
        <v>0</v>
      </c>
      <c r="AJ367" s="152">
        <f t="shared" si="82"/>
        <v>0</v>
      </c>
      <c r="AK367" s="152">
        <f t="shared" si="82"/>
        <v>0</v>
      </c>
      <c r="AL367" s="152">
        <f t="shared" si="82"/>
        <v>0</v>
      </c>
      <c r="AM367" s="152">
        <f t="shared" si="82"/>
        <v>0</v>
      </c>
      <c r="AN367" s="152">
        <f t="shared" si="82"/>
        <v>0</v>
      </c>
      <c r="AO367" s="152">
        <f t="shared" si="82"/>
        <v>0</v>
      </c>
      <c r="AP367" s="152">
        <f t="shared" si="82"/>
        <v>0</v>
      </c>
      <c r="AQ367" s="152">
        <f t="shared" si="82"/>
        <v>0</v>
      </c>
      <c r="AR367" s="152">
        <f t="shared" si="79"/>
        <v>0</v>
      </c>
      <c r="AS367" s="152">
        <f t="shared" si="79"/>
        <v>0</v>
      </c>
      <c r="AT367" s="152">
        <f t="shared" si="79"/>
        <v>0</v>
      </c>
      <c r="AU367" s="152">
        <f t="shared" si="79"/>
        <v>0</v>
      </c>
      <c r="AV367" s="152">
        <f t="shared" si="79"/>
        <v>0</v>
      </c>
    </row>
    <row r="368" spans="1:48" x14ac:dyDescent="0.2">
      <c r="A368" s="165"/>
      <c r="B368" s="151" t="str">
        <f>IFERROR(VLOOKUP($A368,Salaire!$C:$E,2,0),"")</f>
        <v/>
      </c>
      <c r="C368" s="151" t="str">
        <f>IFERROR(VLOOKUP($A368,Salaire!$C:$E,3,0),"")</f>
        <v/>
      </c>
      <c r="D368" s="163"/>
      <c r="E368" s="163"/>
      <c r="F368" s="152" t="str">
        <f t="shared" si="74"/>
        <v/>
      </c>
      <c r="G368" s="152" t="str">
        <f t="shared" si="75"/>
        <v/>
      </c>
      <c r="H368" s="166"/>
      <c r="I368" s="165"/>
      <c r="J368" s="165"/>
      <c r="K368" s="152" t="str">
        <f t="shared" si="76"/>
        <v/>
      </c>
      <c r="L368" s="152" t="str">
        <f t="shared" si="73"/>
        <v/>
      </c>
      <c r="M368" s="152">
        <f t="shared" si="83"/>
        <v>0</v>
      </c>
      <c r="N368" s="152">
        <f t="shared" si="83"/>
        <v>0</v>
      </c>
      <c r="O368" s="152">
        <f t="shared" si="83"/>
        <v>0</v>
      </c>
      <c r="P368" s="152">
        <f t="shared" si="83"/>
        <v>0</v>
      </c>
      <c r="Q368" s="152">
        <f t="shared" si="83"/>
        <v>0</v>
      </c>
      <c r="R368" s="152">
        <f t="shared" si="83"/>
        <v>0</v>
      </c>
      <c r="S368" s="152">
        <f t="shared" si="83"/>
        <v>0</v>
      </c>
      <c r="T368" s="152">
        <f t="shared" si="83"/>
        <v>0</v>
      </c>
      <c r="U368" s="152">
        <f t="shared" si="83"/>
        <v>0</v>
      </c>
      <c r="V368" s="152">
        <f t="shared" si="83"/>
        <v>0</v>
      </c>
      <c r="W368" s="152">
        <f t="shared" si="83"/>
        <v>0</v>
      </c>
      <c r="X368" s="152">
        <f t="shared" si="83"/>
        <v>0</v>
      </c>
      <c r="Y368" s="152">
        <f t="shared" si="83"/>
        <v>0</v>
      </c>
      <c r="Z368" s="152">
        <f t="shared" si="83"/>
        <v>0</v>
      </c>
      <c r="AA368" s="152">
        <f t="shared" si="83"/>
        <v>0</v>
      </c>
      <c r="AB368" s="152">
        <f t="shared" si="83"/>
        <v>0</v>
      </c>
      <c r="AC368" s="152">
        <f t="shared" si="82"/>
        <v>0</v>
      </c>
      <c r="AD368" s="152">
        <f t="shared" si="82"/>
        <v>0</v>
      </c>
      <c r="AE368" s="152">
        <f t="shared" si="82"/>
        <v>0</v>
      </c>
      <c r="AF368" s="152">
        <f t="shared" si="82"/>
        <v>0</v>
      </c>
      <c r="AG368" s="152">
        <f t="shared" si="82"/>
        <v>0</v>
      </c>
      <c r="AH368" s="152">
        <f t="shared" si="82"/>
        <v>0</v>
      </c>
      <c r="AI368" s="152">
        <f t="shared" si="82"/>
        <v>0</v>
      </c>
      <c r="AJ368" s="152">
        <f t="shared" si="82"/>
        <v>0</v>
      </c>
      <c r="AK368" s="152">
        <f t="shared" si="82"/>
        <v>0</v>
      </c>
      <c r="AL368" s="152">
        <f t="shared" si="82"/>
        <v>0</v>
      </c>
      <c r="AM368" s="152">
        <f t="shared" si="82"/>
        <v>0</v>
      </c>
      <c r="AN368" s="152">
        <f t="shared" si="82"/>
        <v>0</v>
      </c>
      <c r="AO368" s="152">
        <f t="shared" si="82"/>
        <v>0</v>
      </c>
      <c r="AP368" s="152">
        <f t="shared" si="82"/>
        <v>0</v>
      </c>
      <c r="AQ368" s="152">
        <f t="shared" si="82"/>
        <v>0</v>
      </c>
      <c r="AR368" s="152">
        <f t="shared" si="79"/>
        <v>0</v>
      </c>
      <c r="AS368" s="152">
        <f t="shared" si="79"/>
        <v>0</v>
      </c>
      <c r="AT368" s="152">
        <f t="shared" si="79"/>
        <v>0</v>
      </c>
      <c r="AU368" s="152">
        <f t="shared" si="79"/>
        <v>0</v>
      </c>
      <c r="AV368" s="152">
        <f t="shared" si="79"/>
        <v>0</v>
      </c>
    </row>
    <row r="369" spans="1:48" x14ac:dyDescent="0.2">
      <c r="A369" s="165"/>
      <c r="B369" s="151" t="str">
        <f>IFERROR(VLOOKUP($A369,Salaire!$C:$E,2,0),"")</f>
        <v/>
      </c>
      <c r="C369" s="151" t="str">
        <f>IFERROR(VLOOKUP($A369,Salaire!$C:$E,3,0),"")</f>
        <v/>
      </c>
      <c r="D369" s="163"/>
      <c r="E369" s="163"/>
      <c r="F369" s="152" t="str">
        <f t="shared" si="74"/>
        <v/>
      </c>
      <c r="G369" s="152" t="str">
        <f t="shared" si="75"/>
        <v/>
      </c>
      <c r="H369" s="166"/>
      <c r="I369" s="165"/>
      <c r="J369" s="165"/>
      <c r="K369" s="152" t="str">
        <f t="shared" si="76"/>
        <v/>
      </c>
      <c r="L369" s="152" t="str">
        <f t="shared" si="73"/>
        <v/>
      </c>
      <c r="M369" s="152">
        <f t="shared" si="83"/>
        <v>0</v>
      </c>
      <c r="N369" s="152">
        <f t="shared" si="83"/>
        <v>0</v>
      </c>
      <c r="O369" s="152">
        <f t="shared" si="83"/>
        <v>0</v>
      </c>
      <c r="P369" s="152">
        <f t="shared" si="83"/>
        <v>0</v>
      </c>
      <c r="Q369" s="152">
        <f t="shared" si="83"/>
        <v>0</v>
      </c>
      <c r="R369" s="152">
        <f t="shared" si="83"/>
        <v>0</v>
      </c>
      <c r="S369" s="152">
        <f t="shared" si="83"/>
        <v>0</v>
      </c>
      <c r="T369" s="152">
        <f t="shared" si="83"/>
        <v>0</v>
      </c>
      <c r="U369" s="152">
        <f t="shared" si="83"/>
        <v>0</v>
      </c>
      <c r="V369" s="152">
        <f t="shared" si="83"/>
        <v>0</v>
      </c>
      <c r="W369" s="152">
        <f t="shared" si="83"/>
        <v>0</v>
      </c>
      <c r="X369" s="152">
        <f t="shared" si="83"/>
        <v>0</v>
      </c>
      <c r="Y369" s="152">
        <f t="shared" si="83"/>
        <v>0</v>
      </c>
      <c r="Z369" s="152">
        <f t="shared" si="83"/>
        <v>0</v>
      </c>
      <c r="AA369" s="152">
        <f t="shared" si="83"/>
        <v>0</v>
      </c>
      <c r="AB369" s="152">
        <f t="shared" si="83"/>
        <v>0</v>
      </c>
      <c r="AC369" s="152">
        <f t="shared" si="82"/>
        <v>0</v>
      </c>
      <c r="AD369" s="152">
        <f t="shared" si="82"/>
        <v>0</v>
      </c>
      <c r="AE369" s="152">
        <f t="shared" si="82"/>
        <v>0</v>
      </c>
      <c r="AF369" s="152">
        <f t="shared" si="82"/>
        <v>0</v>
      </c>
      <c r="AG369" s="152">
        <f t="shared" si="82"/>
        <v>0</v>
      </c>
      <c r="AH369" s="152">
        <f t="shared" si="82"/>
        <v>0</v>
      </c>
      <c r="AI369" s="152">
        <f t="shared" si="82"/>
        <v>0</v>
      </c>
      <c r="AJ369" s="152">
        <f t="shared" si="82"/>
        <v>0</v>
      </c>
      <c r="AK369" s="152">
        <f t="shared" si="82"/>
        <v>0</v>
      </c>
      <c r="AL369" s="152">
        <f t="shared" si="82"/>
        <v>0</v>
      </c>
      <c r="AM369" s="152">
        <f t="shared" si="82"/>
        <v>0</v>
      </c>
      <c r="AN369" s="152">
        <f t="shared" si="82"/>
        <v>0</v>
      </c>
      <c r="AO369" s="152">
        <f t="shared" si="82"/>
        <v>0</v>
      </c>
      <c r="AP369" s="152">
        <f t="shared" si="82"/>
        <v>0</v>
      </c>
      <c r="AQ369" s="152">
        <f t="shared" si="82"/>
        <v>0</v>
      </c>
      <c r="AR369" s="152">
        <f t="shared" si="79"/>
        <v>0</v>
      </c>
      <c r="AS369" s="152">
        <f t="shared" si="79"/>
        <v>0</v>
      </c>
      <c r="AT369" s="152">
        <f t="shared" si="79"/>
        <v>0</v>
      </c>
      <c r="AU369" s="152">
        <f t="shared" si="79"/>
        <v>0</v>
      </c>
      <c r="AV369" s="152">
        <f t="shared" si="79"/>
        <v>0</v>
      </c>
    </row>
    <row r="370" spans="1:48" x14ac:dyDescent="0.2">
      <c r="A370" s="165"/>
      <c r="B370" s="151" t="str">
        <f>IFERROR(VLOOKUP($A370,Salaire!$C:$E,2,0),"")</f>
        <v/>
      </c>
      <c r="C370" s="151" t="str">
        <f>IFERROR(VLOOKUP($A370,Salaire!$C:$E,3,0),"")</f>
        <v/>
      </c>
      <c r="D370" s="163"/>
      <c r="E370" s="163"/>
      <c r="F370" s="152" t="str">
        <f t="shared" si="74"/>
        <v/>
      </c>
      <c r="G370" s="152" t="str">
        <f t="shared" si="75"/>
        <v/>
      </c>
      <c r="H370" s="166"/>
      <c r="I370" s="165"/>
      <c r="J370" s="165"/>
      <c r="K370" s="152" t="str">
        <f t="shared" si="76"/>
        <v/>
      </c>
      <c r="L370" s="152" t="str">
        <f t="shared" si="73"/>
        <v/>
      </c>
      <c r="M370" s="152">
        <f t="shared" si="83"/>
        <v>0</v>
      </c>
      <c r="N370" s="152">
        <f t="shared" si="83"/>
        <v>0</v>
      </c>
      <c r="O370" s="152">
        <f t="shared" si="83"/>
        <v>0</v>
      </c>
      <c r="P370" s="152">
        <f t="shared" si="83"/>
        <v>0</v>
      </c>
      <c r="Q370" s="152">
        <f t="shared" si="83"/>
        <v>0</v>
      </c>
      <c r="R370" s="152">
        <f t="shared" si="83"/>
        <v>0</v>
      </c>
      <c r="S370" s="152">
        <f t="shared" si="83"/>
        <v>0</v>
      </c>
      <c r="T370" s="152">
        <f t="shared" si="83"/>
        <v>0</v>
      </c>
      <c r="U370" s="152">
        <f t="shared" si="83"/>
        <v>0</v>
      </c>
      <c r="V370" s="152">
        <f t="shared" si="83"/>
        <v>0</v>
      </c>
      <c r="W370" s="152">
        <f t="shared" si="83"/>
        <v>0</v>
      </c>
      <c r="X370" s="152">
        <f t="shared" si="83"/>
        <v>0</v>
      </c>
      <c r="Y370" s="152">
        <f t="shared" si="83"/>
        <v>0</v>
      </c>
      <c r="Z370" s="152">
        <f t="shared" si="83"/>
        <v>0</v>
      </c>
      <c r="AA370" s="152">
        <f t="shared" si="83"/>
        <v>0</v>
      </c>
      <c r="AB370" s="152">
        <f t="shared" si="83"/>
        <v>0</v>
      </c>
      <c r="AC370" s="152">
        <f t="shared" si="82"/>
        <v>0</v>
      </c>
      <c r="AD370" s="152">
        <f t="shared" si="82"/>
        <v>0</v>
      </c>
      <c r="AE370" s="152">
        <f t="shared" si="82"/>
        <v>0</v>
      </c>
      <c r="AF370" s="152">
        <f t="shared" si="82"/>
        <v>0</v>
      </c>
      <c r="AG370" s="152">
        <f t="shared" si="82"/>
        <v>0</v>
      </c>
      <c r="AH370" s="152">
        <f t="shared" si="82"/>
        <v>0</v>
      </c>
      <c r="AI370" s="152">
        <f t="shared" si="82"/>
        <v>0</v>
      </c>
      <c r="AJ370" s="152">
        <f t="shared" si="82"/>
        <v>0</v>
      </c>
      <c r="AK370" s="152">
        <f t="shared" si="82"/>
        <v>0</v>
      </c>
      <c r="AL370" s="152">
        <f t="shared" si="82"/>
        <v>0</v>
      </c>
      <c r="AM370" s="152">
        <f t="shared" si="82"/>
        <v>0</v>
      </c>
      <c r="AN370" s="152">
        <f t="shared" si="82"/>
        <v>0</v>
      </c>
      <c r="AO370" s="152">
        <f t="shared" si="82"/>
        <v>0</v>
      </c>
      <c r="AP370" s="152">
        <f t="shared" si="82"/>
        <v>0</v>
      </c>
      <c r="AQ370" s="152">
        <f t="shared" si="82"/>
        <v>0</v>
      </c>
      <c r="AR370" s="152">
        <f t="shared" si="79"/>
        <v>0</v>
      </c>
      <c r="AS370" s="152">
        <f t="shared" si="79"/>
        <v>0</v>
      </c>
      <c r="AT370" s="152">
        <f t="shared" si="79"/>
        <v>0</v>
      </c>
      <c r="AU370" s="152">
        <f t="shared" si="79"/>
        <v>0</v>
      </c>
      <c r="AV370" s="152">
        <f t="shared" si="79"/>
        <v>0</v>
      </c>
    </row>
    <row r="371" spans="1:48" x14ac:dyDescent="0.2">
      <c r="A371" s="165"/>
      <c r="B371" s="151" t="str">
        <f>IFERROR(VLOOKUP($A371,Salaire!$C:$E,2,0),"")</f>
        <v/>
      </c>
      <c r="C371" s="151" t="str">
        <f>IFERROR(VLOOKUP($A371,Salaire!$C:$E,3,0),"")</f>
        <v/>
      </c>
      <c r="D371" s="163"/>
      <c r="E371" s="163"/>
      <c r="F371" s="152" t="str">
        <f t="shared" si="74"/>
        <v/>
      </c>
      <c r="G371" s="152" t="str">
        <f t="shared" si="75"/>
        <v/>
      </c>
      <c r="H371" s="166"/>
      <c r="I371" s="165"/>
      <c r="J371" s="165"/>
      <c r="K371" s="152" t="str">
        <f t="shared" si="76"/>
        <v/>
      </c>
      <c r="L371" s="152" t="str">
        <f t="shared" si="73"/>
        <v/>
      </c>
      <c r="M371" s="152">
        <f t="shared" si="83"/>
        <v>0</v>
      </c>
      <c r="N371" s="152">
        <f t="shared" si="83"/>
        <v>0</v>
      </c>
      <c r="O371" s="152">
        <f t="shared" si="83"/>
        <v>0</v>
      </c>
      <c r="P371" s="152">
        <f t="shared" si="83"/>
        <v>0</v>
      </c>
      <c r="Q371" s="152">
        <f t="shared" si="83"/>
        <v>0</v>
      </c>
      <c r="R371" s="152">
        <f t="shared" si="83"/>
        <v>0</v>
      </c>
      <c r="S371" s="152">
        <f t="shared" si="83"/>
        <v>0</v>
      </c>
      <c r="T371" s="152">
        <f t="shared" si="83"/>
        <v>0</v>
      </c>
      <c r="U371" s="152">
        <f t="shared" si="83"/>
        <v>0</v>
      </c>
      <c r="V371" s="152">
        <f t="shared" si="83"/>
        <v>0</v>
      </c>
      <c r="W371" s="152">
        <f t="shared" si="83"/>
        <v>0</v>
      </c>
      <c r="X371" s="152">
        <f t="shared" si="83"/>
        <v>0</v>
      </c>
      <c r="Y371" s="152">
        <f t="shared" si="83"/>
        <v>0</v>
      </c>
      <c r="Z371" s="152">
        <f t="shared" si="83"/>
        <v>0</v>
      </c>
      <c r="AA371" s="152">
        <f t="shared" si="83"/>
        <v>0</v>
      </c>
      <c r="AB371" s="152">
        <f t="shared" si="83"/>
        <v>0</v>
      </c>
      <c r="AC371" s="152">
        <f t="shared" si="82"/>
        <v>0</v>
      </c>
      <c r="AD371" s="152">
        <f t="shared" si="82"/>
        <v>0</v>
      </c>
      <c r="AE371" s="152">
        <f t="shared" si="82"/>
        <v>0</v>
      </c>
      <c r="AF371" s="152">
        <f t="shared" si="82"/>
        <v>0</v>
      </c>
      <c r="AG371" s="152">
        <f t="shared" si="82"/>
        <v>0</v>
      </c>
      <c r="AH371" s="152">
        <f t="shared" si="82"/>
        <v>0</v>
      </c>
      <c r="AI371" s="152">
        <f t="shared" si="82"/>
        <v>0</v>
      </c>
      <c r="AJ371" s="152">
        <f t="shared" si="82"/>
        <v>0</v>
      </c>
      <c r="AK371" s="152">
        <f t="shared" si="82"/>
        <v>0</v>
      </c>
      <c r="AL371" s="152">
        <f t="shared" si="82"/>
        <v>0</v>
      </c>
      <c r="AM371" s="152">
        <f t="shared" si="82"/>
        <v>0</v>
      </c>
      <c r="AN371" s="152">
        <f t="shared" si="82"/>
        <v>0</v>
      </c>
      <c r="AO371" s="152">
        <f t="shared" si="82"/>
        <v>0</v>
      </c>
      <c r="AP371" s="152">
        <f t="shared" si="82"/>
        <v>0</v>
      </c>
      <c r="AQ371" s="152">
        <f t="shared" si="82"/>
        <v>0</v>
      </c>
      <c r="AR371" s="152">
        <f t="shared" si="79"/>
        <v>0</v>
      </c>
      <c r="AS371" s="152">
        <f t="shared" si="79"/>
        <v>0</v>
      </c>
      <c r="AT371" s="152">
        <f t="shared" si="79"/>
        <v>0</v>
      </c>
      <c r="AU371" s="152">
        <f t="shared" si="79"/>
        <v>0</v>
      </c>
      <c r="AV371" s="152">
        <f t="shared" si="79"/>
        <v>0</v>
      </c>
    </row>
    <row r="372" spans="1:48" x14ac:dyDescent="0.2">
      <c r="A372" s="165"/>
      <c r="B372" s="151" t="str">
        <f>IFERROR(VLOOKUP($A372,Salaire!$C:$E,2,0),"")</f>
        <v/>
      </c>
      <c r="C372" s="151" t="str">
        <f>IFERROR(VLOOKUP($A372,Salaire!$C:$E,3,0),"")</f>
        <v/>
      </c>
      <c r="D372" s="163"/>
      <c r="E372" s="163"/>
      <c r="F372" s="152" t="str">
        <f t="shared" si="74"/>
        <v/>
      </c>
      <c r="G372" s="152" t="str">
        <f t="shared" si="75"/>
        <v/>
      </c>
      <c r="H372" s="166"/>
      <c r="I372" s="165"/>
      <c r="J372" s="165"/>
      <c r="K372" s="152" t="str">
        <f t="shared" si="76"/>
        <v/>
      </c>
      <c r="L372" s="152" t="str">
        <f t="shared" si="73"/>
        <v/>
      </c>
      <c r="M372" s="152">
        <f t="shared" si="83"/>
        <v>0</v>
      </c>
      <c r="N372" s="152">
        <f t="shared" si="83"/>
        <v>0</v>
      </c>
      <c r="O372" s="152">
        <f t="shared" si="83"/>
        <v>0</v>
      </c>
      <c r="P372" s="152">
        <f t="shared" si="83"/>
        <v>0</v>
      </c>
      <c r="Q372" s="152">
        <f t="shared" si="83"/>
        <v>0</v>
      </c>
      <c r="R372" s="152">
        <f t="shared" si="83"/>
        <v>0</v>
      </c>
      <c r="S372" s="152">
        <f t="shared" si="83"/>
        <v>0</v>
      </c>
      <c r="T372" s="152">
        <f t="shared" si="83"/>
        <v>0</v>
      </c>
      <c r="U372" s="152">
        <f t="shared" si="83"/>
        <v>0</v>
      </c>
      <c r="V372" s="152">
        <f t="shared" si="83"/>
        <v>0</v>
      </c>
      <c r="W372" s="152">
        <f t="shared" si="83"/>
        <v>0</v>
      </c>
      <c r="X372" s="152">
        <f t="shared" si="83"/>
        <v>0</v>
      </c>
      <c r="Y372" s="152">
        <f t="shared" si="83"/>
        <v>0</v>
      </c>
      <c r="Z372" s="152">
        <f t="shared" si="83"/>
        <v>0</v>
      </c>
      <c r="AA372" s="152">
        <f t="shared" si="83"/>
        <v>0</v>
      </c>
      <c r="AB372" s="152">
        <f t="shared" si="83"/>
        <v>0</v>
      </c>
      <c r="AC372" s="152">
        <f t="shared" si="82"/>
        <v>0</v>
      </c>
      <c r="AD372" s="152">
        <f t="shared" si="82"/>
        <v>0</v>
      </c>
      <c r="AE372" s="152">
        <f t="shared" si="82"/>
        <v>0</v>
      </c>
      <c r="AF372" s="152">
        <f t="shared" si="82"/>
        <v>0</v>
      </c>
      <c r="AG372" s="152">
        <f t="shared" si="82"/>
        <v>0</v>
      </c>
      <c r="AH372" s="152">
        <f t="shared" si="82"/>
        <v>0</v>
      </c>
      <c r="AI372" s="152">
        <f t="shared" si="82"/>
        <v>0</v>
      </c>
      <c r="AJ372" s="152">
        <f t="shared" si="82"/>
        <v>0</v>
      </c>
      <c r="AK372" s="152">
        <f t="shared" si="82"/>
        <v>0</v>
      </c>
      <c r="AL372" s="152">
        <f t="shared" si="82"/>
        <v>0</v>
      </c>
      <c r="AM372" s="152">
        <f t="shared" si="82"/>
        <v>0</v>
      </c>
      <c r="AN372" s="152">
        <f t="shared" si="82"/>
        <v>0</v>
      </c>
      <c r="AO372" s="152">
        <f t="shared" si="82"/>
        <v>0</v>
      </c>
      <c r="AP372" s="152">
        <f t="shared" si="82"/>
        <v>0</v>
      </c>
      <c r="AQ372" s="152">
        <f t="shared" si="82"/>
        <v>0</v>
      </c>
      <c r="AR372" s="152">
        <f t="shared" si="79"/>
        <v>0</v>
      </c>
      <c r="AS372" s="152">
        <f t="shared" si="79"/>
        <v>0</v>
      </c>
      <c r="AT372" s="152">
        <f t="shared" si="79"/>
        <v>0</v>
      </c>
      <c r="AU372" s="152">
        <f t="shared" si="79"/>
        <v>0</v>
      </c>
      <c r="AV372" s="152">
        <f t="shared" si="79"/>
        <v>0</v>
      </c>
    </row>
    <row r="373" spans="1:48" x14ac:dyDescent="0.2">
      <c r="A373" s="165"/>
      <c r="B373" s="151" t="str">
        <f>IFERROR(VLOOKUP($A373,Salaire!$C:$E,2,0),"")</f>
        <v/>
      </c>
      <c r="C373" s="151" t="str">
        <f>IFERROR(VLOOKUP($A373,Salaire!$C:$E,3,0),"")</f>
        <v/>
      </c>
      <c r="D373" s="163"/>
      <c r="E373" s="163"/>
      <c r="F373" s="152" t="str">
        <f t="shared" si="74"/>
        <v/>
      </c>
      <c r="G373" s="152" t="str">
        <f t="shared" si="75"/>
        <v/>
      </c>
      <c r="H373" s="166"/>
      <c r="I373" s="165"/>
      <c r="J373" s="165"/>
      <c r="K373" s="152" t="str">
        <f t="shared" si="76"/>
        <v/>
      </c>
      <c r="L373" s="152" t="str">
        <f t="shared" si="73"/>
        <v/>
      </c>
      <c r="M373" s="152">
        <f t="shared" si="83"/>
        <v>0</v>
      </c>
      <c r="N373" s="152">
        <f t="shared" si="83"/>
        <v>0</v>
      </c>
      <c r="O373" s="152">
        <f t="shared" si="83"/>
        <v>0</v>
      </c>
      <c r="P373" s="152">
        <f t="shared" si="83"/>
        <v>0</v>
      </c>
      <c r="Q373" s="152">
        <f t="shared" si="83"/>
        <v>0</v>
      </c>
      <c r="R373" s="152">
        <f t="shared" si="83"/>
        <v>0</v>
      </c>
      <c r="S373" s="152">
        <f t="shared" si="83"/>
        <v>0</v>
      </c>
      <c r="T373" s="152">
        <f t="shared" si="83"/>
        <v>0</v>
      </c>
      <c r="U373" s="152">
        <f t="shared" si="83"/>
        <v>0</v>
      </c>
      <c r="V373" s="152">
        <f t="shared" si="83"/>
        <v>0</v>
      </c>
      <c r="W373" s="152">
        <f t="shared" si="83"/>
        <v>0</v>
      </c>
      <c r="X373" s="152">
        <f t="shared" si="83"/>
        <v>0</v>
      </c>
      <c r="Y373" s="152">
        <f t="shared" si="83"/>
        <v>0</v>
      </c>
      <c r="Z373" s="152">
        <f t="shared" si="83"/>
        <v>0</v>
      </c>
      <c r="AA373" s="152">
        <f t="shared" si="83"/>
        <v>0</v>
      </c>
      <c r="AB373" s="152">
        <f t="shared" si="83"/>
        <v>0</v>
      </c>
      <c r="AC373" s="152">
        <f t="shared" si="82"/>
        <v>0</v>
      </c>
      <c r="AD373" s="152">
        <f t="shared" si="82"/>
        <v>0</v>
      </c>
      <c r="AE373" s="152">
        <f t="shared" si="82"/>
        <v>0</v>
      </c>
      <c r="AF373" s="152">
        <f t="shared" si="82"/>
        <v>0</v>
      </c>
      <c r="AG373" s="152">
        <f t="shared" si="82"/>
        <v>0</v>
      </c>
      <c r="AH373" s="152">
        <f t="shared" si="82"/>
        <v>0</v>
      </c>
      <c r="AI373" s="152">
        <f t="shared" si="82"/>
        <v>0</v>
      </c>
      <c r="AJ373" s="152">
        <f t="shared" si="82"/>
        <v>0</v>
      </c>
      <c r="AK373" s="152">
        <f t="shared" si="82"/>
        <v>0</v>
      </c>
      <c r="AL373" s="152">
        <f t="shared" si="82"/>
        <v>0</v>
      </c>
      <c r="AM373" s="152">
        <f t="shared" si="82"/>
        <v>0</v>
      </c>
      <c r="AN373" s="152">
        <f t="shared" si="82"/>
        <v>0</v>
      </c>
      <c r="AO373" s="152">
        <f t="shared" si="82"/>
        <v>0</v>
      </c>
      <c r="AP373" s="152">
        <f t="shared" si="82"/>
        <v>0</v>
      </c>
      <c r="AQ373" s="152">
        <f t="shared" si="82"/>
        <v>0</v>
      </c>
      <c r="AR373" s="152">
        <f t="shared" si="79"/>
        <v>0</v>
      </c>
      <c r="AS373" s="152">
        <f t="shared" si="79"/>
        <v>0</v>
      </c>
      <c r="AT373" s="152">
        <f t="shared" si="79"/>
        <v>0</v>
      </c>
      <c r="AU373" s="152">
        <f t="shared" si="79"/>
        <v>0</v>
      </c>
      <c r="AV373" s="152">
        <f t="shared" si="79"/>
        <v>0</v>
      </c>
    </row>
    <row r="374" spans="1:48" x14ac:dyDescent="0.2">
      <c r="A374" s="165"/>
      <c r="B374" s="151" t="str">
        <f>IFERROR(VLOOKUP($A374,Salaire!$C:$E,2,0),"")</f>
        <v/>
      </c>
      <c r="C374" s="151" t="str">
        <f>IFERROR(VLOOKUP($A374,Salaire!$C:$E,3,0),"")</f>
        <v/>
      </c>
      <c r="D374" s="163"/>
      <c r="E374" s="163"/>
      <c r="F374" s="152" t="str">
        <f t="shared" si="74"/>
        <v/>
      </c>
      <c r="G374" s="152" t="str">
        <f t="shared" si="75"/>
        <v/>
      </c>
      <c r="H374" s="166"/>
      <c r="I374" s="165"/>
      <c r="J374" s="165"/>
      <c r="K374" s="152" t="str">
        <f t="shared" si="76"/>
        <v/>
      </c>
      <c r="L374" s="152" t="str">
        <f t="shared" si="73"/>
        <v/>
      </c>
      <c r="M374" s="152">
        <f t="shared" si="83"/>
        <v>0</v>
      </c>
      <c r="N374" s="152">
        <f t="shared" si="83"/>
        <v>0</v>
      </c>
      <c r="O374" s="152">
        <f t="shared" si="83"/>
        <v>0</v>
      </c>
      <c r="P374" s="152">
        <f t="shared" si="83"/>
        <v>0</v>
      </c>
      <c r="Q374" s="152">
        <f t="shared" si="83"/>
        <v>0</v>
      </c>
      <c r="R374" s="152">
        <f t="shared" si="83"/>
        <v>0</v>
      </c>
      <c r="S374" s="152">
        <f t="shared" si="83"/>
        <v>0</v>
      </c>
      <c r="T374" s="152">
        <f t="shared" si="83"/>
        <v>0</v>
      </c>
      <c r="U374" s="152">
        <f t="shared" si="83"/>
        <v>0</v>
      </c>
      <c r="V374" s="152">
        <f t="shared" si="83"/>
        <v>0</v>
      </c>
      <c r="W374" s="152">
        <f t="shared" si="83"/>
        <v>0</v>
      </c>
      <c r="X374" s="152">
        <f t="shared" si="83"/>
        <v>0</v>
      </c>
      <c r="Y374" s="152">
        <f t="shared" si="83"/>
        <v>0</v>
      </c>
      <c r="Z374" s="152">
        <f t="shared" si="83"/>
        <v>0</v>
      </c>
      <c r="AA374" s="152">
        <f t="shared" si="83"/>
        <v>0</v>
      </c>
      <c r="AB374" s="152">
        <f t="shared" si="83"/>
        <v>0</v>
      </c>
      <c r="AC374" s="152">
        <f t="shared" si="82"/>
        <v>0</v>
      </c>
      <c r="AD374" s="152">
        <f t="shared" si="82"/>
        <v>0</v>
      </c>
      <c r="AE374" s="152">
        <f t="shared" si="82"/>
        <v>0</v>
      </c>
      <c r="AF374" s="152">
        <f t="shared" si="82"/>
        <v>0</v>
      </c>
      <c r="AG374" s="152">
        <f t="shared" si="82"/>
        <v>0</v>
      </c>
      <c r="AH374" s="152">
        <f t="shared" si="82"/>
        <v>0</v>
      </c>
      <c r="AI374" s="152">
        <f t="shared" si="82"/>
        <v>0</v>
      </c>
      <c r="AJ374" s="152">
        <f t="shared" si="82"/>
        <v>0</v>
      </c>
      <c r="AK374" s="152">
        <f t="shared" si="82"/>
        <v>0</v>
      </c>
      <c r="AL374" s="152">
        <f t="shared" si="82"/>
        <v>0</v>
      </c>
      <c r="AM374" s="152">
        <f t="shared" si="82"/>
        <v>0</v>
      </c>
      <c r="AN374" s="152">
        <f t="shared" si="82"/>
        <v>0</v>
      </c>
      <c r="AO374" s="152">
        <f t="shared" si="82"/>
        <v>0</v>
      </c>
      <c r="AP374" s="152">
        <f t="shared" si="82"/>
        <v>0</v>
      </c>
      <c r="AQ374" s="152">
        <f t="shared" si="82"/>
        <v>0</v>
      </c>
      <c r="AR374" s="152">
        <f t="shared" si="79"/>
        <v>0</v>
      </c>
      <c r="AS374" s="152">
        <f t="shared" si="79"/>
        <v>0</v>
      </c>
      <c r="AT374" s="152">
        <f t="shared" si="79"/>
        <v>0</v>
      </c>
      <c r="AU374" s="152">
        <f t="shared" si="79"/>
        <v>0</v>
      </c>
      <c r="AV374" s="152">
        <f t="shared" si="79"/>
        <v>0</v>
      </c>
    </row>
    <row r="375" spans="1:48" x14ac:dyDescent="0.2">
      <c r="A375" s="165"/>
      <c r="B375" s="151" t="str">
        <f>IFERROR(VLOOKUP($A375,Salaire!$C:$E,2,0),"")</f>
        <v/>
      </c>
      <c r="C375" s="151" t="str">
        <f>IFERROR(VLOOKUP($A375,Salaire!$C:$E,3,0),"")</f>
        <v/>
      </c>
      <c r="D375" s="163"/>
      <c r="E375" s="163"/>
      <c r="F375" s="152" t="str">
        <f t="shared" si="74"/>
        <v/>
      </c>
      <c r="G375" s="152" t="str">
        <f t="shared" si="75"/>
        <v/>
      </c>
      <c r="H375" s="166"/>
      <c r="I375" s="165"/>
      <c r="J375" s="165"/>
      <c r="K375" s="152" t="str">
        <f t="shared" si="76"/>
        <v/>
      </c>
      <c r="L375" s="152" t="str">
        <f t="shared" si="73"/>
        <v/>
      </c>
      <c r="M375" s="152">
        <f t="shared" si="83"/>
        <v>0</v>
      </c>
      <c r="N375" s="152">
        <f t="shared" si="83"/>
        <v>0</v>
      </c>
      <c r="O375" s="152">
        <f t="shared" si="83"/>
        <v>0</v>
      </c>
      <c r="P375" s="152">
        <f t="shared" si="83"/>
        <v>0</v>
      </c>
      <c r="Q375" s="152">
        <f t="shared" si="83"/>
        <v>0</v>
      </c>
      <c r="R375" s="152">
        <f t="shared" si="83"/>
        <v>0</v>
      </c>
      <c r="S375" s="152">
        <f t="shared" si="83"/>
        <v>0</v>
      </c>
      <c r="T375" s="152">
        <f t="shared" si="83"/>
        <v>0</v>
      </c>
      <c r="U375" s="152">
        <f t="shared" si="83"/>
        <v>0</v>
      </c>
      <c r="V375" s="152">
        <f t="shared" si="83"/>
        <v>0</v>
      </c>
      <c r="W375" s="152">
        <f t="shared" si="83"/>
        <v>0</v>
      </c>
      <c r="X375" s="152">
        <f t="shared" si="83"/>
        <v>0</v>
      </c>
      <c r="Y375" s="152">
        <f t="shared" si="83"/>
        <v>0</v>
      </c>
      <c r="Z375" s="152">
        <f t="shared" si="83"/>
        <v>0</v>
      </c>
      <c r="AA375" s="152">
        <f t="shared" si="83"/>
        <v>0</v>
      </c>
      <c r="AB375" s="152">
        <f t="shared" si="83"/>
        <v>0</v>
      </c>
      <c r="AC375" s="152">
        <f t="shared" si="82"/>
        <v>0</v>
      </c>
      <c r="AD375" s="152">
        <f t="shared" si="82"/>
        <v>0</v>
      </c>
      <c r="AE375" s="152">
        <f t="shared" si="82"/>
        <v>0</v>
      </c>
      <c r="AF375" s="152">
        <f t="shared" si="82"/>
        <v>0</v>
      </c>
      <c r="AG375" s="152">
        <f t="shared" si="82"/>
        <v>0</v>
      </c>
      <c r="AH375" s="152">
        <f t="shared" si="82"/>
        <v>0</v>
      </c>
      <c r="AI375" s="152">
        <f t="shared" si="82"/>
        <v>0</v>
      </c>
      <c r="AJ375" s="152">
        <f t="shared" si="82"/>
        <v>0</v>
      </c>
      <c r="AK375" s="152">
        <f t="shared" si="82"/>
        <v>0</v>
      </c>
      <c r="AL375" s="152">
        <f t="shared" si="82"/>
        <v>0</v>
      </c>
      <c r="AM375" s="152">
        <f t="shared" si="82"/>
        <v>0</v>
      </c>
      <c r="AN375" s="152">
        <f t="shared" si="82"/>
        <v>0</v>
      </c>
      <c r="AO375" s="152">
        <f t="shared" si="82"/>
        <v>0</v>
      </c>
      <c r="AP375" s="152">
        <f t="shared" si="82"/>
        <v>0</v>
      </c>
      <c r="AQ375" s="152">
        <f t="shared" si="82"/>
        <v>0</v>
      </c>
      <c r="AR375" s="152">
        <f t="shared" si="79"/>
        <v>0</v>
      </c>
      <c r="AS375" s="152">
        <f t="shared" si="79"/>
        <v>0</v>
      </c>
      <c r="AT375" s="152">
        <f t="shared" si="79"/>
        <v>0</v>
      </c>
      <c r="AU375" s="152">
        <f t="shared" si="79"/>
        <v>0</v>
      </c>
      <c r="AV375" s="152">
        <f t="shared" si="79"/>
        <v>0</v>
      </c>
    </row>
    <row r="376" spans="1:48" x14ac:dyDescent="0.2">
      <c r="A376" s="165"/>
      <c r="B376" s="151" t="str">
        <f>IFERROR(VLOOKUP($A376,Salaire!$C:$E,2,0),"")</f>
        <v/>
      </c>
      <c r="C376" s="151" t="str">
        <f>IFERROR(VLOOKUP($A376,Salaire!$C:$E,3,0),"")</f>
        <v/>
      </c>
      <c r="D376" s="163"/>
      <c r="E376" s="163"/>
      <c r="F376" s="152" t="str">
        <f t="shared" si="74"/>
        <v/>
      </c>
      <c r="G376" s="152" t="str">
        <f t="shared" si="75"/>
        <v/>
      </c>
      <c r="H376" s="166"/>
      <c r="I376" s="165"/>
      <c r="J376" s="165"/>
      <c r="K376" s="152" t="str">
        <f t="shared" si="76"/>
        <v/>
      </c>
      <c r="L376" s="152" t="str">
        <f t="shared" si="73"/>
        <v/>
      </c>
      <c r="M376" s="152">
        <f t="shared" si="83"/>
        <v>0</v>
      </c>
      <c r="N376" s="152">
        <f t="shared" si="83"/>
        <v>0</v>
      </c>
      <c r="O376" s="152">
        <f t="shared" si="83"/>
        <v>0</v>
      </c>
      <c r="P376" s="152">
        <f t="shared" si="83"/>
        <v>0</v>
      </c>
      <c r="Q376" s="152">
        <f t="shared" si="83"/>
        <v>0</v>
      </c>
      <c r="R376" s="152">
        <f t="shared" si="83"/>
        <v>0</v>
      </c>
      <c r="S376" s="152">
        <f t="shared" si="83"/>
        <v>0</v>
      </c>
      <c r="T376" s="152">
        <f t="shared" si="83"/>
        <v>0</v>
      </c>
      <c r="U376" s="152">
        <f t="shared" si="83"/>
        <v>0</v>
      </c>
      <c r="V376" s="152">
        <f t="shared" si="83"/>
        <v>0</v>
      </c>
      <c r="W376" s="152">
        <f t="shared" si="83"/>
        <v>0</v>
      </c>
      <c r="X376" s="152">
        <f t="shared" si="83"/>
        <v>0</v>
      </c>
      <c r="Y376" s="152">
        <f t="shared" si="83"/>
        <v>0</v>
      </c>
      <c r="Z376" s="152">
        <f t="shared" si="83"/>
        <v>0</v>
      </c>
      <c r="AA376" s="152">
        <f t="shared" si="83"/>
        <v>0</v>
      </c>
      <c r="AB376" s="152">
        <f t="shared" si="83"/>
        <v>0</v>
      </c>
      <c r="AC376" s="152">
        <f t="shared" si="82"/>
        <v>0</v>
      </c>
      <c r="AD376" s="152">
        <f t="shared" si="82"/>
        <v>0</v>
      </c>
      <c r="AE376" s="152">
        <f t="shared" si="82"/>
        <v>0</v>
      </c>
      <c r="AF376" s="152">
        <f t="shared" si="82"/>
        <v>0</v>
      </c>
      <c r="AG376" s="152">
        <f t="shared" si="82"/>
        <v>0</v>
      </c>
      <c r="AH376" s="152">
        <f t="shared" si="82"/>
        <v>0</v>
      </c>
      <c r="AI376" s="152">
        <f t="shared" si="82"/>
        <v>0</v>
      </c>
      <c r="AJ376" s="152">
        <f t="shared" si="82"/>
        <v>0</v>
      </c>
      <c r="AK376" s="152">
        <f t="shared" si="82"/>
        <v>0</v>
      </c>
      <c r="AL376" s="152">
        <f t="shared" si="82"/>
        <v>0</v>
      </c>
      <c r="AM376" s="152">
        <f t="shared" si="82"/>
        <v>0</v>
      </c>
      <c r="AN376" s="152">
        <f t="shared" si="82"/>
        <v>0</v>
      </c>
      <c r="AO376" s="152">
        <f t="shared" si="82"/>
        <v>0</v>
      </c>
      <c r="AP376" s="152">
        <f t="shared" si="82"/>
        <v>0</v>
      </c>
      <c r="AQ376" s="152">
        <f t="shared" si="82"/>
        <v>0</v>
      </c>
      <c r="AR376" s="152">
        <f t="shared" si="79"/>
        <v>0</v>
      </c>
      <c r="AS376" s="152">
        <f t="shared" si="79"/>
        <v>0</v>
      </c>
      <c r="AT376" s="152">
        <f t="shared" si="79"/>
        <v>0</v>
      </c>
      <c r="AU376" s="152">
        <f t="shared" si="79"/>
        <v>0</v>
      </c>
      <c r="AV376" s="152">
        <f t="shared" si="79"/>
        <v>0</v>
      </c>
    </row>
    <row r="377" spans="1:48" x14ac:dyDescent="0.2">
      <c r="A377" s="165"/>
      <c r="B377" s="151" t="str">
        <f>IFERROR(VLOOKUP($A377,Salaire!$C:$E,2,0),"")</f>
        <v/>
      </c>
      <c r="C377" s="151" t="str">
        <f>IFERROR(VLOOKUP($A377,Salaire!$C:$E,3,0),"")</f>
        <v/>
      </c>
      <c r="D377" s="163"/>
      <c r="E377" s="163"/>
      <c r="F377" s="152" t="str">
        <f t="shared" si="74"/>
        <v/>
      </c>
      <c r="G377" s="152" t="str">
        <f t="shared" si="75"/>
        <v/>
      </c>
      <c r="H377" s="166"/>
      <c r="I377" s="165"/>
      <c r="J377" s="165"/>
      <c r="K377" s="152" t="str">
        <f t="shared" si="76"/>
        <v/>
      </c>
      <c r="L377" s="152" t="str">
        <f t="shared" si="73"/>
        <v/>
      </c>
      <c r="M377" s="152">
        <f t="shared" si="83"/>
        <v>0</v>
      </c>
      <c r="N377" s="152">
        <f t="shared" si="83"/>
        <v>0</v>
      </c>
      <c r="O377" s="152">
        <f t="shared" si="83"/>
        <v>0</v>
      </c>
      <c r="P377" s="152">
        <f t="shared" si="83"/>
        <v>0</v>
      </c>
      <c r="Q377" s="152">
        <f t="shared" si="83"/>
        <v>0</v>
      </c>
      <c r="R377" s="152">
        <f t="shared" si="83"/>
        <v>0</v>
      </c>
      <c r="S377" s="152">
        <f t="shared" si="83"/>
        <v>0</v>
      </c>
      <c r="T377" s="152">
        <f t="shared" si="83"/>
        <v>0</v>
      </c>
      <c r="U377" s="152">
        <f t="shared" si="83"/>
        <v>0</v>
      </c>
      <c r="V377" s="152">
        <f t="shared" si="83"/>
        <v>0</v>
      </c>
      <c r="W377" s="152">
        <f t="shared" si="83"/>
        <v>0</v>
      </c>
      <c r="X377" s="152">
        <f t="shared" si="83"/>
        <v>0</v>
      </c>
      <c r="Y377" s="152">
        <f t="shared" si="83"/>
        <v>0</v>
      </c>
      <c r="Z377" s="152">
        <f t="shared" si="83"/>
        <v>0</v>
      </c>
      <c r="AA377" s="152">
        <f t="shared" si="83"/>
        <v>0</v>
      </c>
      <c r="AB377" s="152">
        <f t="shared" si="83"/>
        <v>0</v>
      </c>
      <c r="AC377" s="152">
        <f t="shared" si="82"/>
        <v>0</v>
      </c>
      <c r="AD377" s="152">
        <f t="shared" si="82"/>
        <v>0</v>
      </c>
      <c r="AE377" s="152">
        <f t="shared" si="82"/>
        <v>0</v>
      </c>
      <c r="AF377" s="152">
        <f t="shared" si="82"/>
        <v>0</v>
      </c>
      <c r="AG377" s="152">
        <f t="shared" si="82"/>
        <v>0</v>
      </c>
      <c r="AH377" s="152">
        <f t="shared" si="82"/>
        <v>0</v>
      </c>
      <c r="AI377" s="152">
        <f t="shared" si="82"/>
        <v>0</v>
      </c>
      <c r="AJ377" s="152">
        <f t="shared" si="82"/>
        <v>0</v>
      </c>
      <c r="AK377" s="152">
        <f t="shared" si="82"/>
        <v>0</v>
      </c>
      <c r="AL377" s="152">
        <f t="shared" si="82"/>
        <v>0</v>
      </c>
      <c r="AM377" s="152">
        <f t="shared" si="82"/>
        <v>0</v>
      </c>
      <c r="AN377" s="152">
        <f t="shared" si="82"/>
        <v>0</v>
      </c>
      <c r="AO377" s="152">
        <f t="shared" si="82"/>
        <v>0</v>
      </c>
      <c r="AP377" s="152">
        <f t="shared" si="82"/>
        <v>0</v>
      </c>
      <c r="AQ377" s="152">
        <f t="shared" si="82"/>
        <v>0</v>
      </c>
      <c r="AR377" s="152">
        <f t="shared" si="79"/>
        <v>0</v>
      </c>
      <c r="AS377" s="152">
        <f t="shared" si="79"/>
        <v>0</v>
      </c>
      <c r="AT377" s="152">
        <f t="shared" si="79"/>
        <v>0</v>
      </c>
      <c r="AU377" s="152">
        <f t="shared" si="79"/>
        <v>0</v>
      </c>
      <c r="AV377" s="152">
        <f t="shared" si="79"/>
        <v>0</v>
      </c>
    </row>
    <row r="378" spans="1:48" x14ac:dyDescent="0.2">
      <c r="A378" s="165"/>
      <c r="B378" s="151" t="str">
        <f>IFERROR(VLOOKUP($A378,Salaire!$C:$E,2,0),"")</f>
        <v/>
      </c>
      <c r="C378" s="151" t="str">
        <f>IFERROR(VLOOKUP($A378,Salaire!$C:$E,3,0),"")</f>
        <v/>
      </c>
      <c r="D378" s="163"/>
      <c r="E378" s="163"/>
      <c r="F378" s="152" t="str">
        <f t="shared" si="74"/>
        <v/>
      </c>
      <c r="G378" s="152" t="str">
        <f t="shared" si="75"/>
        <v/>
      </c>
      <c r="H378" s="166"/>
      <c r="I378" s="165"/>
      <c r="J378" s="165"/>
      <c r="K378" s="152" t="str">
        <f t="shared" si="76"/>
        <v/>
      </c>
      <c r="L378" s="152" t="str">
        <f t="shared" si="73"/>
        <v/>
      </c>
      <c r="M378" s="152">
        <f t="shared" si="83"/>
        <v>0</v>
      </c>
      <c r="N378" s="152">
        <f t="shared" si="83"/>
        <v>0</v>
      </c>
      <c r="O378" s="152">
        <f t="shared" si="83"/>
        <v>0</v>
      </c>
      <c r="P378" s="152">
        <f t="shared" si="83"/>
        <v>0</v>
      </c>
      <c r="Q378" s="152">
        <f t="shared" si="83"/>
        <v>0</v>
      </c>
      <c r="R378" s="152">
        <f t="shared" si="83"/>
        <v>0</v>
      </c>
      <c r="S378" s="152">
        <f t="shared" si="83"/>
        <v>0</v>
      </c>
      <c r="T378" s="152">
        <f t="shared" si="83"/>
        <v>0</v>
      </c>
      <c r="U378" s="152">
        <f t="shared" si="83"/>
        <v>0</v>
      </c>
      <c r="V378" s="152">
        <f t="shared" si="83"/>
        <v>0</v>
      </c>
      <c r="W378" s="152">
        <f t="shared" si="83"/>
        <v>0</v>
      </c>
      <c r="X378" s="152">
        <f t="shared" si="83"/>
        <v>0</v>
      </c>
      <c r="Y378" s="152">
        <f t="shared" si="83"/>
        <v>0</v>
      </c>
      <c r="Z378" s="152">
        <f t="shared" si="83"/>
        <v>0</v>
      </c>
      <c r="AA378" s="152">
        <f t="shared" si="83"/>
        <v>0</v>
      </c>
      <c r="AB378" s="152">
        <f t="shared" si="83"/>
        <v>0</v>
      </c>
      <c r="AC378" s="152">
        <f t="shared" si="82"/>
        <v>0</v>
      </c>
      <c r="AD378" s="152">
        <f t="shared" si="82"/>
        <v>0</v>
      </c>
      <c r="AE378" s="152">
        <f t="shared" si="82"/>
        <v>0</v>
      </c>
      <c r="AF378" s="152">
        <f t="shared" si="82"/>
        <v>0</v>
      </c>
      <c r="AG378" s="152">
        <f t="shared" si="82"/>
        <v>0</v>
      </c>
      <c r="AH378" s="152">
        <f t="shared" si="82"/>
        <v>0</v>
      </c>
      <c r="AI378" s="152">
        <f t="shared" si="82"/>
        <v>0</v>
      </c>
      <c r="AJ378" s="152">
        <f t="shared" si="82"/>
        <v>0</v>
      </c>
      <c r="AK378" s="152">
        <f t="shared" si="82"/>
        <v>0</v>
      </c>
      <c r="AL378" s="152">
        <f t="shared" si="82"/>
        <v>0</v>
      </c>
      <c r="AM378" s="152">
        <f t="shared" si="82"/>
        <v>0</v>
      </c>
      <c r="AN378" s="152">
        <f t="shared" si="82"/>
        <v>0</v>
      </c>
      <c r="AO378" s="152">
        <f t="shared" si="82"/>
        <v>0</v>
      </c>
      <c r="AP378" s="152">
        <f t="shared" si="82"/>
        <v>0</v>
      </c>
      <c r="AQ378" s="152">
        <f t="shared" si="82"/>
        <v>0</v>
      </c>
      <c r="AR378" s="152">
        <f t="shared" si="79"/>
        <v>0</v>
      </c>
      <c r="AS378" s="152">
        <f t="shared" si="79"/>
        <v>0</v>
      </c>
      <c r="AT378" s="152">
        <f t="shared" si="79"/>
        <v>0</v>
      </c>
      <c r="AU378" s="152">
        <f t="shared" si="79"/>
        <v>0</v>
      </c>
      <c r="AV378" s="152">
        <f t="shared" si="79"/>
        <v>0</v>
      </c>
    </row>
    <row r="379" spans="1:48" x14ac:dyDescent="0.2">
      <c r="A379" s="165"/>
      <c r="B379" s="151" t="str">
        <f>IFERROR(VLOOKUP($A379,Salaire!$C:$E,2,0),"")</f>
        <v/>
      </c>
      <c r="C379" s="151" t="str">
        <f>IFERROR(VLOOKUP($A379,Salaire!$C:$E,3,0),"")</f>
        <v/>
      </c>
      <c r="D379" s="163"/>
      <c r="E379" s="163"/>
      <c r="F379" s="152" t="str">
        <f t="shared" si="74"/>
        <v/>
      </c>
      <c r="G379" s="152" t="str">
        <f t="shared" si="75"/>
        <v/>
      </c>
      <c r="H379" s="166"/>
      <c r="I379" s="165"/>
      <c r="J379" s="165"/>
      <c r="K379" s="152" t="str">
        <f t="shared" si="76"/>
        <v/>
      </c>
      <c r="L379" s="152" t="str">
        <f t="shared" si="73"/>
        <v/>
      </c>
      <c r="M379" s="152">
        <f t="shared" si="83"/>
        <v>0</v>
      </c>
      <c r="N379" s="152">
        <f t="shared" si="83"/>
        <v>0</v>
      </c>
      <c r="O379" s="152">
        <f t="shared" si="83"/>
        <v>0</v>
      </c>
      <c r="P379" s="152">
        <f t="shared" si="83"/>
        <v>0</v>
      </c>
      <c r="Q379" s="152">
        <f t="shared" si="83"/>
        <v>0</v>
      </c>
      <c r="R379" s="152">
        <f t="shared" si="83"/>
        <v>0</v>
      </c>
      <c r="S379" s="152">
        <f t="shared" si="83"/>
        <v>0</v>
      </c>
      <c r="T379" s="152">
        <f t="shared" si="83"/>
        <v>0</v>
      </c>
      <c r="U379" s="152">
        <f t="shared" si="83"/>
        <v>0</v>
      </c>
      <c r="V379" s="152">
        <f t="shared" si="83"/>
        <v>0</v>
      </c>
      <c r="W379" s="152">
        <f t="shared" si="83"/>
        <v>0</v>
      </c>
      <c r="X379" s="152">
        <f t="shared" si="83"/>
        <v>0</v>
      </c>
      <c r="Y379" s="152">
        <f t="shared" si="83"/>
        <v>0</v>
      </c>
      <c r="Z379" s="152">
        <f t="shared" si="83"/>
        <v>0</v>
      </c>
      <c r="AA379" s="152">
        <f t="shared" si="83"/>
        <v>0</v>
      </c>
      <c r="AB379" s="152">
        <f t="shared" si="83"/>
        <v>0</v>
      </c>
      <c r="AC379" s="152">
        <f t="shared" si="82"/>
        <v>0</v>
      </c>
      <c r="AD379" s="152">
        <f t="shared" si="82"/>
        <v>0</v>
      </c>
      <c r="AE379" s="152">
        <f t="shared" si="82"/>
        <v>0</v>
      </c>
      <c r="AF379" s="152">
        <f t="shared" si="82"/>
        <v>0</v>
      </c>
      <c r="AG379" s="152">
        <f t="shared" si="82"/>
        <v>0</v>
      </c>
      <c r="AH379" s="152">
        <f t="shared" si="82"/>
        <v>0</v>
      </c>
      <c r="AI379" s="152">
        <f t="shared" si="82"/>
        <v>0</v>
      </c>
      <c r="AJ379" s="152">
        <f t="shared" si="82"/>
        <v>0</v>
      </c>
      <c r="AK379" s="152">
        <f t="shared" si="82"/>
        <v>0</v>
      </c>
      <c r="AL379" s="152">
        <f t="shared" si="82"/>
        <v>0</v>
      </c>
      <c r="AM379" s="152">
        <f t="shared" si="82"/>
        <v>0</v>
      </c>
      <c r="AN379" s="152">
        <f t="shared" si="82"/>
        <v>0</v>
      </c>
      <c r="AO379" s="152">
        <f t="shared" si="82"/>
        <v>0</v>
      </c>
      <c r="AP379" s="152">
        <f t="shared" si="82"/>
        <v>0</v>
      </c>
      <c r="AQ379" s="152">
        <f t="shared" si="82"/>
        <v>0</v>
      </c>
      <c r="AR379" s="152">
        <f t="shared" si="79"/>
        <v>0</v>
      </c>
      <c r="AS379" s="152">
        <f t="shared" si="79"/>
        <v>0</v>
      </c>
      <c r="AT379" s="152">
        <f t="shared" si="79"/>
        <v>0</v>
      </c>
      <c r="AU379" s="152">
        <f t="shared" si="79"/>
        <v>0</v>
      </c>
      <c r="AV379" s="152">
        <f t="shared" si="79"/>
        <v>0</v>
      </c>
    </row>
    <row r="380" spans="1:48" x14ac:dyDescent="0.2">
      <c r="A380" s="165"/>
      <c r="B380" s="151" t="str">
        <f>IFERROR(VLOOKUP($A380,Salaire!$C:$E,2,0),"")</f>
        <v/>
      </c>
      <c r="C380" s="151" t="str">
        <f>IFERROR(VLOOKUP($A380,Salaire!$C:$E,3,0),"")</f>
        <v/>
      </c>
      <c r="D380" s="163"/>
      <c r="E380" s="163"/>
      <c r="F380" s="152" t="str">
        <f t="shared" si="74"/>
        <v/>
      </c>
      <c r="G380" s="152" t="str">
        <f t="shared" si="75"/>
        <v/>
      </c>
      <c r="H380" s="166"/>
      <c r="I380" s="165"/>
      <c r="J380" s="165"/>
      <c r="K380" s="152" t="str">
        <f t="shared" si="76"/>
        <v/>
      </c>
      <c r="L380" s="152" t="str">
        <f t="shared" si="73"/>
        <v/>
      </c>
      <c r="M380" s="152">
        <f t="shared" si="83"/>
        <v>0</v>
      </c>
      <c r="N380" s="152">
        <f t="shared" si="83"/>
        <v>0</v>
      </c>
      <c r="O380" s="152">
        <f t="shared" si="83"/>
        <v>0</v>
      </c>
      <c r="P380" s="152">
        <f t="shared" si="83"/>
        <v>0</v>
      </c>
      <c r="Q380" s="152">
        <f t="shared" si="83"/>
        <v>0</v>
      </c>
      <c r="R380" s="152">
        <f t="shared" si="83"/>
        <v>0</v>
      </c>
      <c r="S380" s="152">
        <f t="shared" si="83"/>
        <v>0</v>
      </c>
      <c r="T380" s="152">
        <f t="shared" si="83"/>
        <v>0</v>
      </c>
      <c r="U380" s="152">
        <f t="shared" si="83"/>
        <v>0</v>
      </c>
      <c r="V380" s="152">
        <f t="shared" si="83"/>
        <v>0</v>
      </c>
      <c r="W380" s="152">
        <f t="shared" si="83"/>
        <v>0</v>
      </c>
      <c r="X380" s="152">
        <f t="shared" si="83"/>
        <v>0</v>
      </c>
      <c r="Y380" s="152">
        <f t="shared" si="83"/>
        <v>0</v>
      </c>
      <c r="Z380" s="152">
        <f t="shared" si="83"/>
        <v>0</v>
      </c>
      <c r="AA380" s="152">
        <f t="shared" si="83"/>
        <v>0</v>
      </c>
      <c r="AB380" s="152">
        <f t="shared" si="83"/>
        <v>0</v>
      </c>
      <c r="AC380" s="152">
        <f t="shared" si="82"/>
        <v>0</v>
      </c>
      <c r="AD380" s="152">
        <f t="shared" si="82"/>
        <v>0</v>
      </c>
      <c r="AE380" s="152">
        <f t="shared" si="82"/>
        <v>0</v>
      </c>
      <c r="AF380" s="152">
        <f t="shared" si="82"/>
        <v>0</v>
      </c>
      <c r="AG380" s="152">
        <f t="shared" si="82"/>
        <v>0</v>
      </c>
      <c r="AH380" s="152">
        <f t="shared" si="82"/>
        <v>0</v>
      </c>
      <c r="AI380" s="152">
        <f t="shared" si="82"/>
        <v>0</v>
      </c>
      <c r="AJ380" s="152">
        <f t="shared" si="82"/>
        <v>0</v>
      </c>
      <c r="AK380" s="152">
        <f t="shared" si="82"/>
        <v>0</v>
      </c>
      <c r="AL380" s="152">
        <f t="shared" si="82"/>
        <v>0</v>
      </c>
      <c r="AM380" s="152">
        <f t="shared" si="82"/>
        <v>0</v>
      </c>
      <c r="AN380" s="152">
        <f t="shared" si="82"/>
        <v>0</v>
      </c>
      <c r="AO380" s="152">
        <f t="shared" si="82"/>
        <v>0</v>
      </c>
      <c r="AP380" s="152">
        <f t="shared" si="82"/>
        <v>0</v>
      </c>
      <c r="AQ380" s="152">
        <f t="shared" si="82"/>
        <v>0</v>
      </c>
      <c r="AR380" s="152">
        <f t="shared" si="79"/>
        <v>0</v>
      </c>
      <c r="AS380" s="152">
        <f t="shared" si="79"/>
        <v>0</v>
      </c>
      <c r="AT380" s="152">
        <f t="shared" si="79"/>
        <v>0</v>
      </c>
      <c r="AU380" s="152">
        <f t="shared" si="79"/>
        <v>0</v>
      </c>
      <c r="AV380" s="152">
        <f t="shared" si="79"/>
        <v>0</v>
      </c>
    </row>
    <row r="381" spans="1:48" x14ac:dyDescent="0.2">
      <c r="A381" s="165"/>
      <c r="B381" s="151" t="str">
        <f>IFERROR(VLOOKUP($A381,Salaire!$C:$E,2,0),"")</f>
        <v/>
      </c>
      <c r="C381" s="151" t="str">
        <f>IFERROR(VLOOKUP($A381,Salaire!$C:$E,3,0),"")</f>
        <v/>
      </c>
      <c r="D381" s="163"/>
      <c r="E381" s="163"/>
      <c r="F381" s="152" t="str">
        <f t="shared" si="74"/>
        <v/>
      </c>
      <c r="G381" s="152" t="str">
        <f t="shared" si="75"/>
        <v/>
      </c>
      <c r="H381" s="166"/>
      <c r="I381" s="165"/>
      <c r="J381" s="165"/>
      <c r="K381" s="152" t="str">
        <f t="shared" si="76"/>
        <v/>
      </c>
      <c r="L381" s="152" t="str">
        <f t="shared" si="73"/>
        <v/>
      </c>
      <c r="M381" s="152">
        <f t="shared" si="83"/>
        <v>0</v>
      </c>
      <c r="N381" s="152">
        <f t="shared" si="83"/>
        <v>0</v>
      </c>
      <c r="O381" s="152">
        <f t="shared" si="83"/>
        <v>0</v>
      </c>
      <c r="P381" s="152">
        <f t="shared" si="83"/>
        <v>0</v>
      </c>
      <c r="Q381" s="152">
        <f t="shared" si="83"/>
        <v>0</v>
      </c>
      <c r="R381" s="152">
        <f t="shared" si="83"/>
        <v>0</v>
      </c>
      <c r="S381" s="152">
        <f t="shared" si="83"/>
        <v>0</v>
      </c>
      <c r="T381" s="152">
        <f t="shared" si="83"/>
        <v>0</v>
      </c>
      <c r="U381" s="152">
        <f t="shared" si="83"/>
        <v>0</v>
      </c>
      <c r="V381" s="152">
        <f t="shared" si="83"/>
        <v>0</v>
      </c>
      <c r="W381" s="152">
        <f t="shared" si="83"/>
        <v>0</v>
      </c>
      <c r="X381" s="152">
        <f t="shared" si="83"/>
        <v>0</v>
      </c>
      <c r="Y381" s="152">
        <f t="shared" si="83"/>
        <v>0</v>
      </c>
      <c r="Z381" s="152">
        <f t="shared" si="83"/>
        <v>0</v>
      </c>
      <c r="AA381" s="152">
        <f t="shared" si="83"/>
        <v>0</v>
      </c>
      <c r="AB381" s="152">
        <f t="shared" si="83"/>
        <v>0</v>
      </c>
      <c r="AC381" s="152">
        <f t="shared" si="82"/>
        <v>0</v>
      </c>
      <c r="AD381" s="152">
        <f t="shared" si="82"/>
        <v>0</v>
      </c>
      <c r="AE381" s="152">
        <f t="shared" si="82"/>
        <v>0</v>
      </c>
      <c r="AF381" s="152">
        <f t="shared" si="82"/>
        <v>0</v>
      </c>
      <c r="AG381" s="152">
        <f t="shared" si="82"/>
        <v>0</v>
      </c>
      <c r="AH381" s="152">
        <f t="shared" si="82"/>
        <v>0</v>
      </c>
      <c r="AI381" s="152">
        <f t="shared" si="82"/>
        <v>0</v>
      </c>
      <c r="AJ381" s="152">
        <f t="shared" si="82"/>
        <v>0</v>
      </c>
      <c r="AK381" s="152">
        <f t="shared" si="82"/>
        <v>0</v>
      </c>
      <c r="AL381" s="152">
        <f t="shared" si="82"/>
        <v>0</v>
      </c>
      <c r="AM381" s="152">
        <f t="shared" si="82"/>
        <v>0</v>
      </c>
      <c r="AN381" s="152">
        <f t="shared" si="82"/>
        <v>0</v>
      </c>
      <c r="AO381" s="152">
        <f t="shared" si="82"/>
        <v>0</v>
      </c>
      <c r="AP381" s="152">
        <f t="shared" si="82"/>
        <v>0</v>
      </c>
      <c r="AQ381" s="152">
        <f t="shared" si="82"/>
        <v>0</v>
      </c>
      <c r="AR381" s="152">
        <f t="shared" si="79"/>
        <v>0</v>
      </c>
      <c r="AS381" s="152">
        <f t="shared" si="79"/>
        <v>0</v>
      </c>
      <c r="AT381" s="152">
        <f t="shared" si="79"/>
        <v>0</v>
      </c>
      <c r="AU381" s="152">
        <f t="shared" si="79"/>
        <v>0</v>
      </c>
      <c r="AV381" s="152">
        <f t="shared" si="79"/>
        <v>0</v>
      </c>
    </row>
    <row r="382" spans="1:48" x14ac:dyDescent="0.2">
      <c r="A382" s="165"/>
      <c r="B382" s="151" t="str">
        <f>IFERROR(VLOOKUP($A382,Salaire!$C:$E,2,0),"")</f>
        <v/>
      </c>
      <c r="C382" s="151" t="str">
        <f>IFERROR(VLOOKUP($A382,Salaire!$C:$E,3,0),"")</f>
        <v/>
      </c>
      <c r="D382" s="163"/>
      <c r="E382" s="163"/>
      <c r="F382" s="152" t="str">
        <f t="shared" si="74"/>
        <v/>
      </c>
      <c r="G382" s="152" t="str">
        <f t="shared" si="75"/>
        <v/>
      </c>
      <c r="H382" s="166"/>
      <c r="I382" s="165"/>
      <c r="J382" s="165"/>
      <c r="K382" s="152" t="str">
        <f t="shared" si="76"/>
        <v/>
      </c>
      <c r="L382" s="152" t="str">
        <f t="shared" si="73"/>
        <v/>
      </c>
      <c r="M382" s="152">
        <f t="shared" si="83"/>
        <v>0</v>
      </c>
      <c r="N382" s="152">
        <f t="shared" si="83"/>
        <v>0</v>
      </c>
      <c r="O382" s="152">
        <f t="shared" si="83"/>
        <v>0</v>
      </c>
      <c r="P382" s="152">
        <f t="shared" si="83"/>
        <v>0</v>
      </c>
      <c r="Q382" s="152">
        <f t="shared" si="83"/>
        <v>0</v>
      </c>
      <c r="R382" s="152">
        <f t="shared" si="83"/>
        <v>0</v>
      </c>
      <c r="S382" s="152">
        <f t="shared" si="83"/>
        <v>0</v>
      </c>
      <c r="T382" s="152">
        <f t="shared" si="83"/>
        <v>0</v>
      </c>
      <c r="U382" s="152">
        <f t="shared" si="83"/>
        <v>0</v>
      </c>
      <c r="V382" s="152">
        <f t="shared" si="83"/>
        <v>0</v>
      </c>
      <c r="W382" s="152">
        <f t="shared" si="83"/>
        <v>0</v>
      </c>
      <c r="X382" s="152">
        <f t="shared" si="83"/>
        <v>0</v>
      </c>
      <c r="Y382" s="152">
        <f t="shared" si="83"/>
        <v>0</v>
      </c>
      <c r="Z382" s="152">
        <f t="shared" si="83"/>
        <v>0</v>
      </c>
      <c r="AA382" s="152">
        <f t="shared" si="83"/>
        <v>0</v>
      </c>
      <c r="AB382" s="152">
        <f t="shared" ref="AB382:AQ397" si="84">+IF(AND(AB$4&gt;=EOMONTH($I382,0),AB$4&lt;=EOMONTH($J382,0)),$L382,0)</f>
        <v>0</v>
      </c>
      <c r="AC382" s="152">
        <f t="shared" si="84"/>
        <v>0</v>
      </c>
      <c r="AD382" s="152">
        <f t="shared" si="84"/>
        <v>0</v>
      </c>
      <c r="AE382" s="152">
        <f t="shared" si="84"/>
        <v>0</v>
      </c>
      <c r="AF382" s="152">
        <f t="shared" si="84"/>
        <v>0</v>
      </c>
      <c r="AG382" s="152">
        <f t="shared" si="84"/>
        <v>0</v>
      </c>
      <c r="AH382" s="152">
        <f t="shared" si="84"/>
        <v>0</v>
      </c>
      <c r="AI382" s="152">
        <f t="shared" si="84"/>
        <v>0</v>
      </c>
      <c r="AJ382" s="152">
        <f t="shared" si="84"/>
        <v>0</v>
      </c>
      <c r="AK382" s="152">
        <f t="shared" si="84"/>
        <v>0</v>
      </c>
      <c r="AL382" s="152">
        <f t="shared" si="84"/>
        <v>0</v>
      </c>
      <c r="AM382" s="152">
        <f t="shared" si="84"/>
        <v>0</v>
      </c>
      <c r="AN382" s="152">
        <f t="shared" si="84"/>
        <v>0</v>
      </c>
      <c r="AO382" s="152">
        <f t="shared" si="84"/>
        <v>0</v>
      </c>
      <c r="AP382" s="152">
        <f t="shared" si="84"/>
        <v>0</v>
      </c>
      <c r="AQ382" s="152">
        <f t="shared" si="84"/>
        <v>0</v>
      </c>
      <c r="AR382" s="152">
        <f t="shared" si="79"/>
        <v>0</v>
      </c>
      <c r="AS382" s="152">
        <f t="shared" si="79"/>
        <v>0</v>
      </c>
      <c r="AT382" s="152">
        <f t="shared" si="79"/>
        <v>0</v>
      </c>
      <c r="AU382" s="152">
        <f t="shared" si="79"/>
        <v>0</v>
      </c>
      <c r="AV382" s="152">
        <f t="shared" si="79"/>
        <v>0</v>
      </c>
    </row>
    <row r="383" spans="1:48" x14ac:dyDescent="0.2">
      <c r="A383" s="165"/>
      <c r="B383" s="151" t="str">
        <f>IFERROR(VLOOKUP($A383,Salaire!$C:$E,2,0),"")</f>
        <v/>
      </c>
      <c r="C383" s="151" t="str">
        <f>IFERROR(VLOOKUP($A383,Salaire!$C:$E,3,0),"")</f>
        <v/>
      </c>
      <c r="D383" s="163"/>
      <c r="E383" s="163"/>
      <c r="F383" s="152" t="str">
        <f t="shared" si="74"/>
        <v/>
      </c>
      <c r="G383" s="152" t="str">
        <f t="shared" si="75"/>
        <v/>
      </c>
      <c r="H383" s="166"/>
      <c r="I383" s="165"/>
      <c r="J383" s="165"/>
      <c r="K383" s="152" t="str">
        <f t="shared" si="76"/>
        <v/>
      </c>
      <c r="L383" s="152" t="str">
        <f t="shared" si="73"/>
        <v/>
      </c>
      <c r="M383" s="152">
        <f t="shared" ref="M383:AB398" si="85">+IF(AND(M$4&gt;=EOMONTH($I383,0),M$4&lt;=EOMONTH($J383,0)),$L383,0)</f>
        <v>0</v>
      </c>
      <c r="N383" s="152">
        <f t="shared" si="85"/>
        <v>0</v>
      </c>
      <c r="O383" s="152">
        <f t="shared" si="85"/>
        <v>0</v>
      </c>
      <c r="P383" s="152">
        <f t="shared" si="85"/>
        <v>0</v>
      </c>
      <c r="Q383" s="152">
        <f t="shared" si="85"/>
        <v>0</v>
      </c>
      <c r="R383" s="152">
        <f t="shared" si="85"/>
        <v>0</v>
      </c>
      <c r="S383" s="152">
        <f t="shared" si="85"/>
        <v>0</v>
      </c>
      <c r="T383" s="152">
        <f t="shared" si="85"/>
        <v>0</v>
      </c>
      <c r="U383" s="152">
        <f t="shared" si="85"/>
        <v>0</v>
      </c>
      <c r="V383" s="152">
        <f t="shared" si="85"/>
        <v>0</v>
      </c>
      <c r="W383" s="152">
        <f t="shared" si="85"/>
        <v>0</v>
      </c>
      <c r="X383" s="152">
        <f t="shared" si="85"/>
        <v>0</v>
      </c>
      <c r="Y383" s="152">
        <f t="shared" si="85"/>
        <v>0</v>
      </c>
      <c r="Z383" s="152">
        <f t="shared" si="85"/>
        <v>0</v>
      </c>
      <c r="AA383" s="152">
        <f t="shared" si="85"/>
        <v>0</v>
      </c>
      <c r="AB383" s="152">
        <f t="shared" si="85"/>
        <v>0</v>
      </c>
      <c r="AC383" s="152">
        <f t="shared" si="84"/>
        <v>0</v>
      </c>
      <c r="AD383" s="152">
        <f t="shared" si="84"/>
        <v>0</v>
      </c>
      <c r="AE383" s="152">
        <f t="shared" si="84"/>
        <v>0</v>
      </c>
      <c r="AF383" s="152">
        <f t="shared" si="84"/>
        <v>0</v>
      </c>
      <c r="AG383" s="152">
        <f t="shared" si="84"/>
        <v>0</v>
      </c>
      <c r="AH383" s="152">
        <f t="shared" si="84"/>
        <v>0</v>
      </c>
      <c r="AI383" s="152">
        <f t="shared" si="84"/>
        <v>0</v>
      </c>
      <c r="AJ383" s="152">
        <f t="shared" si="84"/>
        <v>0</v>
      </c>
      <c r="AK383" s="152">
        <f t="shared" si="84"/>
        <v>0</v>
      </c>
      <c r="AL383" s="152">
        <f t="shared" si="84"/>
        <v>0</v>
      </c>
      <c r="AM383" s="152">
        <f t="shared" si="84"/>
        <v>0</v>
      </c>
      <c r="AN383" s="152">
        <f t="shared" si="84"/>
        <v>0</v>
      </c>
      <c r="AO383" s="152">
        <f t="shared" si="84"/>
        <v>0</v>
      </c>
      <c r="AP383" s="152">
        <f t="shared" si="84"/>
        <v>0</v>
      </c>
      <c r="AQ383" s="152">
        <f t="shared" si="84"/>
        <v>0</v>
      </c>
      <c r="AR383" s="152">
        <f t="shared" si="79"/>
        <v>0</v>
      </c>
      <c r="AS383" s="152">
        <f t="shared" si="79"/>
        <v>0</v>
      </c>
      <c r="AT383" s="152">
        <f t="shared" si="79"/>
        <v>0</v>
      </c>
      <c r="AU383" s="152">
        <f t="shared" si="79"/>
        <v>0</v>
      </c>
      <c r="AV383" s="152">
        <f t="shared" si="79"/>
        <v>0</v>
      </c>
    </row>
    <row r="384" spans="1:48" x14ac:dyDescent="0.2">
      <c r="A384" s="165"/>
      <c r="B384" s="151" t="str">
        <f>IFERROR(VLOOKUP($A384,Salaire!$C:$E,2,0),"")</f>
        <v/>
      </c>
      <c r="C384" s="151" t="str">
        <f>IFERROR(VLOOKUP($A384,Salaire!$C:$E,3,0),"")</f>
        <v/>
      </c>
      <c r="D384" s="163"/>
      <c r="E384" s="163"/>
      <c r="F384" s="152" t="str">
        <f t="shared" si="74"/>
        <v/>
      </c>
      <c r="G384" s="152" t="str">
        <f t="shared" si="75"/>
        <v/>
      </c>
      <c r="H384" s="166"/>
      <c r="I384" s="165"/>
      <c r="J384" s="165"/>
      <c r="K384" s="152" t="str">
        <f t="shared" si="76"/>
        <v/>
      </c>
      <c r="L384" s="152" t="str">
        <f t="shared" si="73"/>
        <v/>
      </c>
      <c r="M384" s="152">
        <f t="shared" si="85"/>
        <v>0</v>
      </c>
      <c r="N384" s="152">
        <f t="shared" si="85"/>
        <v>0</v>
      </c>
      <c r="O384" s="152">
        <f t="shared" si="85"/>
        <v>0</v>
      </c>
      <c r="P384" s="152">
        <f t="shared" si="85"/>
        <v>0</v>
      </c>
      <c r="Q384" s="152">
        <f t="shared" si="85"/>
        <v>0</v>
      </c>
      <c r="R384" s="152">
        <f t="shared" si="85"/>
        <v>0</v>
      </c>
      <c r="S384" s="152">
        <f t="shared" si="85"/>
        <v>0</v>
      </c>
      <c r="T384" s="152">
        <f t="shared" si="85"/>
        <v>0</v>
      </c>
      <c r="U384" s="152">
        <f t="shared" si="85"/>
        <v>0</v>
      </c>
      <c r="V384" s="152">
        <f t="shared" si="85"/>
        <v>0</v>
      </c>
      <c r="W384" s="152">
        <f t="shared" si="85"/>
        <v>0</v>
      </c>
      <c r="X384" s="152">
        <f t="shared" si="85"/>
        <v>0</v>
      </c>
      <c r="Y384" s="152">
        <f t="shared" si="85"/>
        <v>0</v>
      </c>
      <c r="Z384" s="152">
        <f t="shared" si="85"/>
        <v>0</v>
      </c>
      <c r="AA384" s="152">
        <f t="shared" si="85"/>
        <v>0</v>
      </c>
      <c r="AB384" s="152">
        <f t="shared" si="85"/>
        <v>0</v>
      </c>
      <c r="AC384" s="152">
        <f t="shared" si="84"/>
        <v>0</v>
      </c>
      <c r="AD384" s="152">
        <f t="shared" si="84"/>
        <v>0</v>
      </c>
      <c r="AE384" s="152">
        <f t="shared" si="84"/>
        <v>0</v>
      </c>
      <c r="AF384" s="152">
        <f t="shared" si="84"/>
        <v>0</v>
      </c>
      <c r="AG384" s="152">
        <f t="shared" si="84"/>
        <v>0</v>
      </c>
      <c r="AH384" s="152">
        <f t="shared" si="84"/>
        <v>0</v>
      </c>
      <c r="AI384" s="152">
        <f t="shared" si="84"/>
        <v>0</v>
      </c>
      <c r="AJ384" s="152">
        <f t="shared" si="84"/>
        <v>0</v>
      </c>
      <c r="AK384" s="152">
        <f t="shared" si="84"/>
        <v>0</v>
      </c>
      <c r="AL384" s="152">
        <f t="shared" si="84"/>
        <v>0</v>
      </c>
      <c r="AM384" s="152">
        <f t="shared" si="84"/>
        <v>0</v>
      </c>
      <c r="AN384" s="152">
        <f t="shared" si="84"/>
        <v>0</v>
      </c>
      <c r="AO384" s="152">
        <f t="shared" si="84"/>
        <v>0</v>
      </c>
      <c r="AP384" s="152">
        <f t="shared" si="84"/>
        <v>0</v>
      </c>
      <c r="AQ384" s="152">
        <f t="shared" si="84"/>
        <v>0</v>
      </c>
      <c r="AR384" s="152">
        <f t="shared" si="79"/>
        <v>0</v>
      </c>
      <c r="AS384" s="152">
        <f t="shared" si="79"/>
        <v>0</v>
      </c>
      <c r="AT384" s="152">
        <f t="shared" si="79"/>
        <v>0</v>
      </c>
      <c r="AU384" s="152">
        <f t="shared" si="79"/>
        <v>0</v>
      </c>
      <c r="AV384" s="152">
        <f t="shared" si="79"/>
        <v>0</v>
      </c>
    </row>
    <row r="385" spans="1:48" x14ac:dyDescent="0.2">
      <c r="A385" s="165"/>
      <c r="B385" s="151" t="str">
        <f>IFERROR(VLOOKUP($A385,Salaire!$C:$E,2,0),"")</f>
        <v/>
      </c>
      <c r="C385" s="151" t="str">
        <f>IFERROR(VLOOKUP($A385,Salaire!$C:$E,3,0),"")</f>
        <v/>
      </c>
      <c r="D385" s="163"/>
      <c r="E385" s="163"/>
      <c r="F385" s="152" t="str">
        <f t="shared" si="74"/>
        <v/>
      </c>
      <c r="G385" s="152" t="str">
        <f t="shared" si="75"/>
        <v/>
      </c>
      <c r="H385" s="166"/>
      <c r="I385" s="165"/>
      <c r="J385" s="165"/>
      <c r="K385" s="152" t="str">
        <f t="shared" si="76"/>
        <v/>
      </c>
      <c r="L385" s="152" t="str">
        <f t="shared" si="73"/>
        <v/>
      </c>
      <c r="M385" s="152">
        <f t="shared" si="85"/>
        <v>0</v>
      </c>
      <c r="N385" s="152">
        <f t="shared" si="85"/>
        <v>0</v>
      </c>
      <c r="O385" s="152">
        <f t="shared" si="85"/>
        <v>0</v>
      </c>
      <c r="P385" s="152">
        <f t="shared" si="85"/>
        <v>0</v>
      </c>
      <c r="Q385" s="152">
        <f t="shared" si="85"/>
        <v>0</v>
      </c>
      <c r="R385" s="152">
        <f t="shared" si="85"/>
        <v>0</v>
      </c>
      <c r="S385" s="152">
        <f t="shared" si="85"/>
        <v>0</v>
      </c>
      <c r="T385" s="152">
        <f t="shared" si="85"/>
        <v>0</v>
      </c>
      <c r="U385" s="152">
        <f t="shared" si="85"/>
        <v>0</v>
      </c>
      <c r="V385" s="152">
        <f t="shared" si="85"/>
        <v>0</v>
      </c>
      <c r="W385" s="152">
        <f t="shared" si="85"/>
        <v>0</v>
      </c>
      <c r="X385" s="152">
        <f t="shared" si="85"/>
        <v>0</v>
      </c>
      <c r="Y385" s="152">
        <f t="shared" si="85"/>
        <v>0</v>
      </c>
      <c r="Z385" s="152">
        <f t="shared" si="85"/>
        <v>0</v>
      </c>
      <c r="AA385" s="152">
        <f t="shared" si="85"/>
        <v>0</v>
      </c>
      <c r="AB385" s="152">
        <f t="shared" si="85"/>
        <v>0</v>
      </c>
      <c r="AC385" s="152">
        <f t="shared" si="84"/>
        <v>0</v>
      </c>
      <c r="AD385" s="152">
        <f t="shared" si="84"/>
        <v>0</v>
      </c>
      <c r="AE385" s="152">
        <f t="shared" si="84"/>
        <v>0</v>
      </c>
      <c r="AF385" s="152">
        <f t="shared" si="84"/>
        <v>0</v>
      </c>
      <c r="AG385" s="152">
        <f t="shared" si="84"/>
        <v>0</v>
      </c>
      <c r="AH385" s="152">
        <f t="shared" si="84"/>
        <v>0</v>
      </c>
      <c r="AI385" s="152">
        <f t="shared" si="84"/>
        <v>0</v>
      </c>
      <c r="AJ385" s="152">
        <f t="shared" si="84"/>
        <v>0</v>
      </c>
      <c r="AK385" s="152">
        <f t="shared" si="84"/>
        <v>0</v>
      </c>
      <c r="AL385" s="152">
        <f t="shared" si="84"/>
        <v>0</v>
      </c>
      <c r="AM385" s="152">
        <f t="shared" si="84"/>
        <v>0</v>
      </c>
      <c r="AN385" s="152">
        <f t="shared" si="84"/>
        <v>0</v>
      </c>
      <c r="AO385" s="152">
        <f t="shared" si="84"/>
        <v>0</v>
      </c>
      <c r="AP385" s="152">
        <f t="shared" si="84"/>
        <v>0</v>
      </c>
      <c r="AQ385" s="152">
        <f t="shared" si="84"/>
        <v>0</v>
      </c>
      <c r="AR385" s="152">
        <f t="shared" si="79"/>
        <v>0</v>
      </c>
      <c r="AS385" s="152">
        <f t="shared" si="79"/>
        <v>0</v>
      </c>
      <c r="AT385" s="152">
        <f t="shared" si="79"/>
        <v>0</v>
      </c>
      <c r="AU385" s="152">
        <f t="shared" si="79"/>
        <v>0</v>
      </c>
      <c r="AV385" s="152">
        <f t="shared" si="79"/>
        <v>0</v>
      </c>
    </row>
    <row r="386" spans="1:48" x14ac:dyDescent="0.2">
      <c r="A386" s="165"/>
      <c r="B386" s="151" t="str">
        <f>IFERROR(VLOOKUP($A386,Salaire!$C:$E,2,0),"")</f>
        <v/>
      </c>
      <c r="C386" s="151" t="str">
        <f>IFERROR(VLOOKUP($A386,Salaire!$C:$E,3,0),"")</f>
        <v/>
      </c>
      <c r="D386" s="163"/>
      <c r="E386" s="163"/>
      <c r="F386" s="152" t="str">
        <f t="shared" si="74"/>
        <v/>
      </c>
      <c r="G386" s="152" t="str">
        <f t="shared" si="75"/>
        <v/>
      </c>
      <c r="H386" s="166"/>
      <c r="I386" s="165"/>
      <c r="J386" s="165"/>
      <c r="K386" s="152" t="str">
        <f t="shared" si="76"/>
        <v/>
      </c>
      <c r="L386" s="152" t="str">
        <f t="shared" si="73"/>
        <v/>
      </c>
      <c r="M386" s="152">
        <f t="shared" si="85"/>
        <v>0</v>
      </c>
      <c r="N386" s="152">
        <f t="shared" si="85"/>
        <v>0</v>
      </c>
      <c r="O386" s="152">
        <f t="shared" si="85"/>
        <v>0</v>
      </c>
      <c r="P386" s="152">
        <f t="shared" si="85"/>
        <v>0</v>
      </c>
      <c r="Q386" s="152">
        <f t="shared" si="85"/>
        <v>0</v>
      </c>
      <c r="R386" s="152">
        <f t="shared" si="85"/>
        <v>0</v>
      </c>
      <c r="S386" s="152">
        <f t="shared" si="85"/>
        <v>0</v>
      </c>
      <c r="T386" s="152">
        <f t="shared" si="85"/>
        <v>0</v>
      </c>
      <c r="U386" s="152">
        <f t="shared" si="85"/>
        <v>0</v>
      </c>
      <c r="V386" s="152">
        <f t="shared" si="85"/>
        <v>0</v>
      </c>
      <c r="W386" s="152">
        <f t="shared" si="85"/>
        <v>0</v>
      </c>
      <c r="X386" s="152">
        <f t="shared" si="85"/>
        <v>0</v>
      </c>
      <c r="Y386" s="152">
        <f t="shared" si="85"/>
        <v>0</v>
      </c>
      <c r="Z386" s="152">
        <f t="shared" si="85"/>
        <v>0</v>
      </c>
      <c r="AA386" s="152">
        <f t="shared" si="85"/>
        <v>0</v>
      </c>
      <c r="AB386" s="152">
        <f t="shared" si="85"/>
        <v>0</v>
      </c>
      <c r="AC386" s="152">
        <f t="shared" si="84"/>
        <v>0</v>
      </c>
      <c r="AD386" s="152">
        <f t="shared" si="84"/>
        <v>0</v>
      </c>
      <c r="AE386" s="152">
        <f t="shared" si="84"/>
        <v>0</v>
      </c>
      <c r="AF386" s="152">
        <f t="shared" si="84"/>
        <v>0</v>
      </c>
      <c r="AG386" s="152">
        <f t="shared" si="84"/>
        <v>0</v>
      </c>
      <c r="AH386" s="152">
        <f t="shared" si="84"/>
        <v>0</v>
      </c>
      <c r="AI386" s="152">
        <f t="shared" si="84"/>
        <v>0</v>
      </c>
      <c r="AJ386" s="152">
        <f t="shared" si="84"/>
        <v>0</v>
      </c>
      <c r="AK386" s="152">
        <f t="shared" si="84"/>
        <v>0</v>
      </c>
      <c r="AL386" s="152">
        <f t="shared" si="84"/>
        <v>0</v>
      </c>
      <c r="AM386" s="152">
        <f t="shared" si="84"/>
        <v>0</v>
      </c>
      <c r="AN386" s="152">
        <f t="shared" si="84"/>
        <v>0</v>
      </c>
      <c r="AO386" s="152">
        <f t="shared" si="84"/>
        <v>0</v>
      </c>
      <c r="AP386" s="152">
        <f t="shared" si="84"/>
        <v>0</v>
      </c>
      <c r="AQ386" s="152">
        <f t="shared" si="84"/>
        <v>0</v>
      </c>
      <c r="AR386" s="152">
        <f t="shared" si="79"/>
        <v>0</v>
      </c>
      <c r="AS386" s="152">
        <f t="shared" si="79"/>
        <v>0</v>
      </c>
      <c r="AT386" s="152">
        <f t="shared" si="79"/>
        <v>0</v>
      </c>
      <c r="AU386" s="152">
        <f t="shared" si="79"/>
        <v>0</v>
      </c>
      <c r="AV386" s="152">
        <f t="shared" si="79"/>
        <v>0</v>
      </c>
    </row>
    <row r="387" spans="1:48" x14ac:dyDescent="0.2">
      <c r="A387" s="165"/>
      <c r="B387" s="151" t="str">
        <f>IFERROR(VLOOKUP($A387,Salaire!$C:$E,2,0),"")</f>
        <v/>
      </c>
      <c r="C387" s="151" t="str">
        <f>IFERROR(VLOOKUP($A387,Salaire!$C:$E,3,0),"")</f>
        <v/>
      </c>
      <c r="D387" s="163"/>
      <c r="E387" s="163"/>
      <c r="F387" s="152" t="str">
        <f t="shared" si="74"/>
        <v/>
      </c>
      <c r="G387" s="152" t="str">
        <f t="shared" si="75"/>
        <v/>
      </c>
      <c r="H387" s="166"/>
      <c r="I387" s="165"/>
      <c r="J387" s="165"/>
      <c r="K387" s="152" t="str">
        <f t="shared" si="76"/>
        <v/>
      </c>
      <c r="L387" s="152" t="str">
        <f t="shared" si="73"/>
        <v/>
      </c>
      <c r="M387" s="152">
        <f t="shared" si="85"/>
        <v>0</v>
      </c>
      <c r="N387" s="152">
        <f t="shared" si="85"/>
        <v>0</v>
      </c>
      <c r="O387" s="152">
        <f t="shared" si="85"/>
        <v>0</v>
      </c>
      <c r="P387" s="152">
        <f t="shared" si="85"/>
        <v>0</v>
      </c>
      <c r="Q387" s="152">
        <f t="shared" si="85"/>
        <v>0</v>
      </c>
      <c r="R387" s="152">
        <f t="shared" si="85"/>
        <v>0</v>
      </c>
      <c r="S387" s="152">
        <f t="shared" si="85"/>
        <v>0</v>
      </c>
      <c r="T387" s="152">
        <f t="shared" si="85"/>
        <v>0</v>
      </c>
      <c r="U387" s="152">
        <f t="shared" si="85"/>
        <v>0</v>
      </c>
      <c r="V387" s="152">
        <f t="shared" si="85"/>
        <v>0</v>
      </c>
      <c r="W387" s="152">
        <f t="shared" si="85"/>
        <v>0</v>
      </c>
      <c r="X387" s="152">
        <f t="shared" si="85"/>
        <v>0</v>
      </c>
      <c r="Y387" s="152">
        <f t="shared" si="85"/>
        <v>0</v>
      </c>
      <c r="Z387" s="152">
        <f t="shared" si="85"/>
        <v>0</v>
      </c>
      <c r="AA387" s="152">
        <f t="shared" si="85"/>
        <v>0</v>
      </c>
      <c r="AB387" s="152">
        <f t="shared" si="85"/>
        <v>0</v>
      </c>
      <c r="AC387" s="152">
        <f t="shared" si="84"/>
        <v>0</v>
      </c>
      <c r="AD387" s="152">
        <f t="shared" si="84"/>
        <v>0</v>
      </c>
      <c r="AE387" s="152">
        <f t="shared" si="84"/>
        <v>0</v>
      </c>
      <c r="AF387" s="152">
        <f t="shared" si="84"/>
        <v>0</v>
      </c>
      <c r="AG387" s="152">
        <f t="shared" si="84"/>
        <v>0</v>
      </c>
      <c r="AH387" s="152">
        <f t="shared" si="84"/>
        <v>0</v>
      </c>
      <c r="AI387" s="152">
        <f t="shared" si="84"/>
        <v>0</v>
      </c>
      <c r="AJ387" s="152">
        <f t="shared" si="84"/>
        <v>0</v>
      </c>
      <c r="AK387" s="152">
        <f t="shared" si="84"/>
        <v>0</v>
      </c>
      <c r="AL387" s="152">
        <f t="shared" si="84"/>
        <v>0</v>
      </c>
      <c r="AM387" s="152">
        <f t="shared" si="84"/>
        <v>0</v>
      </c>
      <c r="AN387" s="152">
        <f t="shared" si="84"/>
        <v>0</v>
      </c>
      <c r="AO387" s="152">
        <f t="shared" si="84"/>
        <v>0</v>
      </c>
      <c r="AP387" s="152">
        <f t="shared" si="84"/>
        <v>0</v>
      </c>
      <c r="AQ387" s="152">
        <f t="shared" si="84"/>
        <v>0</v>
      </c>
      <c r="AR387" s="152">
        <f t="shared" si="79"/>
        <v>0</v>
      </c>
      <c r="AS387" s="152">
        <f t="shared" si="79"/>
        <v>0</v>
      </c>
      <c r="AT387" s="152">
        <f t="shared" si="79"/>
        <v>0</v>
      </c>
      <c r="AU387" s="152">
        <f t="shared" si="79"/>
        <v>0</v>
      </c>
      <c r="AV387" s="152">
        <f t="shared" si="79"/>
        <v>0</v>
      </c>
    </row>
    <row r="388" spans="1:48" x14ac:dyDescent="0.2">
      <c r="A388" s="165"/>
      <c r="B388" s="151" t="str">
        <f>IFERROR(VLOOKUP($A388,Salaire!$C:$E,2,0),"")</f>
        <v/>
      </c>
      <c r="C388" s="151" t="str">
        <f>IFERROR(VLOOKUP($A388,Salaire!$C:$E,3,0),"")</f>
        <v/>
      </c>
      <c r="D388" s="163"/>
      <c r="E388" s="163"/>
      <c r="F388" s="152" t="str">
        <f t="shared" si="74"/>
        <v/>
      </c>
      <c r="G388" s="152" t="str">
        <f t="shared" si="75"/>
        <v/>
      </c>
      <c r="H388" s="166"/>
      <c r="I388" s="165"/>
      <c r="J388" s="165"/>
      <c r="K388" s="152" t="str">
        <f t="shared" si="76"/>
        <v/>
      </c>
      <c r="L388" s="152" t="str">
        <f t="shared" si="73"/>
        <v/>
      </c>
      <c r="M388" s="152">
        <f t="shared" si="85"/>
        <v>0</v>
      </c>
      <c r="N388" s="152">
        <f t="shared" si="85"/>
        <v>0</v>
      </c>
      <c r="O388" s="152">
        <f t="shared" si="85"/>
        <v>0</v>
      </c>
      <c r="P388" s="152">
        <f t="shared" si="85"/>
        <v>0</v>
      </c>
      <c r="Q388" s="152">
        <f t="shared" si="85"/>
        <v>0</v>
      </c>
      <c r="R388" s="152">
        <f t="shared" si="85"/>
        <v>0</v>
      </c>
      <c r="S388" s="152">
        <f t="shared" si="85"/>
        <v>0</v>
      </c>
      <c r="T388" s="152">
        <f t="shared" si="85"/>
        <v>0</v>
      </c>
      <c r="U388" s="152">
        <f t="shared" si="85"/>
        <v>0</v>
      </c>
      <c r="V388" s="152">
        <f t="shared" si="85"/>
        <v>0</v>
      </c>
      <c r="W388" s="152">
        <f t="shared" si="85"/>
        <v>0</v>
      </c>
      <c r="X388" s="152">
        <f t="shared" si="85"/>
        <v>0</v>
      </c>
      <c r="Y388" s="152">
        <f t="shared" si="85"/>
        <v>0</v>
      </c>
      <c r="Z388" s="152">
        <f t="shared" si="85"/>
        <v>0</v>
      </c>
      <c r="AA388" s="152">
        <f t="shared" si="85"/>
        <v>0</v>
      </c>
      <c r="AB388" s="152">
        <f t="shared" si="85"/>
        <v>0</v>
      </c>
      <c r="AC388" s="152">
        <f t="shared" si="84"/>
        <v>0</v>
      </c>
      <c r="AD388" s="152">
        <f t="shared" si="84"/>
        <v>0</v>
      </c>
      <c r="AE388" s="152">
        <f t="shared" si="84"/>
        <v>0</v>
      </c>
      <c r="AF388" s="152">
        <f t="shared" si="84"/>
        <v>0</v>
      </c>
      <c r="AG388" s="152">
        <f t="shared" si="84"/>
        <v>0</v>
      </c>
      <c r="AH388" s="152">
        <f t="shared" si="84"/>
        <v>0</v>
      </c>
      <c r="AI388" s="152">
        <f t="shared" si="84"/>
        <v>0</v>
      </c>
      <c r="AJ388" s="152">
        <f t="shared" si="84"/>
        <v>0</v>
      </c>
      <c r="AK388" s="152">
        <f t="shared" si="84"/>
        <v>0</v>
      </c>
      <c r="AL388" s="152">
        <f t="shared" si="84"/>
        <v>0</v>
      </c>
      <c r="AM388" s="152">
        <f t="shared" si="84"/>
        <v>0</v>
      </c>
      <c r="AN388" s="152">
        <f t="shared" si="84"/>
        <v>0</v>
      </c>
      <c r="AO388" s="152">
        <f t="shared" si="84"/>
        <v>0</v>
      </c>
      <c r="AP388" s="152">
        <f t="shared" si="84"/>
        <v>0</v>
      </c>
      <c r="AQ388" s="152">
        <f t="shared" si="84"/>
        <v>0</v>
      </c>
      <c r="AR388" s="152">
        <f t="shared" si="79"/>
        <v>0</v>
      </c>
      <c r="AS388" s="152">
        <f t="shared" si="79"/>
        <v>0</v>
      </c>
      <c r="AT388" s="152">
        <f t="shared" si="79"/>
        <v>0</v>
      </c>
      <c r="AU388" s="152">
        <f t="shared" si="79"/>
        <v>0</v>
      </c>
      <c r="AV388" s="152">
        <f t="shared" si="79"/>
        <v>0</v>
      </c>
    </row>
    <row r="389" spans="1:48" x14ac:dyDescent="0.2">
      <c r="A389" s="165"/>
      <c r="B389" s="151" t="str">
        <f>IFERROR(VLOOKUP($A389,Salaire!$C:$E,2,0),"")</f>
        <v/>
      </c>
      <c r="C389" s="151" t="str">
        <f>IFERROR(VLOOKUP($A389,Salaire!$C:$E,3,0),"")</f>
        <v/>
      </c>
      <c r="D389" s="163"/>
      <c r="E389" s="163"/>
      <c r="F389" s="152" t="str">
        <f t="shared" si="74"/>
        <v/>
      </c>
      <c r="G389" s="152" t="str">
        <f t="shared" si="75"/>
        <v/>
      </c>
      <c r="H389" s="166"/>
      <c r="I389" s="165"/>
      <c r="J389" s="165"/>
      <c r="K389" s="152" t="str">
        <f t="shared" si="76"/>
        <v/>
      </c>
      <c r="L389" s="152" t="str">
        <f t="shared" ref="L389:L400" si="86">IFERROR(E389/K389,"")</f>
        <v/>
      </c>
      <c r="M389" s="152">
        <f t="shared" si="85"/>
        <v>0</v>
      </c>
      <c r="N389" s="152">
        <f t="shared" si="85"/>
        <v>0</v>
      </c>
      <c r="O389" s="152">
        <f t="shared" si="85"/>
        <v>0</v>
      </c>
      <c r="P389" s="152">
        <f t="shared" si="85"/>
        <v>0</v>
      </c>
      <c r="Q389" s="152">
        <f t="shared" si="85"/>
        <v>0</v>
      </c>
      <c r="R389" s="152">
        <f t="shared" si="85"/>
        <v>0</v>
      </c>
      <c r="S389" s="152">
        <f t="shared" si="85"/>
        <v>0</v>
      </c>
      <c r="T389" s="152">
        <f t="shared" si="85"/>
        <v>0</v>
      </c>
      <c r="U389" s="152">
        <f t="shared" si="85"/>
        <v>0</v>
      </c>
      <c r="V389" s="152">
        <f t="shared" si="85"/>
        <v>0</v>
      </c>
      <c r="W389" s="152">
        <f t="shared" si="85"/>
        <v>0</v>
      </c>
      <c r="X389" s="152">
        <f t="shared" si="85"/>
        <v>0</v>
      </c>
      <c r="Y389" s="152">
        <f t="shared" si="85"/>
        <v>0</v>
      </c>
      <c r="Z389" s="152">
        <f t="shared" si="85"/>
        <v>0</v>
      </c>
      <c r="AA389" s="152">
        <f t="shared" si="85"/>
        <v>0</v>
      </c>
      <c r="AB389" s="152">
        <f t="shared" si="85"/>
        <v>0</v>
      </c>
      <c r="AC389" s="152">
        <f t="shared" si="84"/>
        <v>0</v>
      </c>
      <c r="AD389" s="152">
        <f t="shared" si="84"/>
        <v>0</v>
      </c>
      <c r="AE389" s="152">
        <f t="shared" si="84"/>
        <v>0</v>
      </c>
      <c r="AF389" s="152">
        <f t="shared" si="84"/>
        <v>0</v>
      </c>
      <c r="AG389" s="152">
        <f t="shared" si="84"/>
        <v>0</v>
      </c>
      <c r="AH389" s="152">
        <f t="shared" si="84"/>
        <v>0</v>
      </c>
      <c r="AI389" s="152">
        <f t="shared" si="84"/>
        <v>0</v>
      </c>
      <c r="AJ389" s="152">
        <f t="shared" si="84"/>
        <v>0</v>
      </c>
      <c r="AK389" s="152">
        <f t="shared" si="84"/>
        <v>0</v>
      </c>
      <c r="AL389" s="152">
        <f t="shared" si="84"/>
        <v>0</v>
      </c>
      <c r="AM389" s="152">
        <f t="shared" si="84"/>
        <v>0</v>
      </c>
      <c r="AN389" s="152">
        <f t="shared" si="84"/>
        <v>0</v>
      </c>
      <c r="AO389" s="152">
        <f t="shared" si="84"/>
        <v>0</v>
      </c>
      <c r="AP389" s="152">
        <f t="shared" si="84"/>
        <v>0</v>
      </c>
      <c r="AQ389" s="152">
        <f t="shared" si="84"/>
        <v>0</v>
      </c>
      <c r="AR389" s="152">
        <f t="shared" si="79"/>
        <v>0</v>
      </c>
      <c r="AS389" s="152">
        <f t="shared" si="79"/>
        <v>0</v>
      </c>
      <c r="AT389" s="152">
        <f t="shared" si="79"/>
        <v>0</v>
      </c>
      <c r="AU389" s="152">
        <f t="shared" si="79"/>
        <v>0</v>
      </c>
      <c r="AV389" s="152">
        <f t="shared" si="79"/>
        <v>0</v>
      </c>
    </row>
    <row r="390" spans="1:48" x14ac:dyDescent="0.2">
      <c r="A390" s="165"/>
      <c r="B390" s="151" t="str">
        <f>IFERROR(VLOOKUP($A390,Salaire!$C:$E,2,0),"")</f>
        <v/>
      </c>
      <c r="C390" s="151" t="str">
        <f>IFERROR(VLOOKUP($A390,Salaire!$C:$E,3,0),"")</f>
        <v/>
      </c>
      <c r="D390" s="163"/>
      <c r="E390" s="163"/>
      <c r="F390" s="152" t="str">
        <f t="shared" ref="F390:F400" si="87">IF(E390&gt;0,E390-SUMIF($M$4:$AV$4,"&lt;"&amp;EOMONTH($D$2,0)+1,M390:AV390),"")</f>
        <v/>
      </c>
      <c r="G390" s="152" t="str">
        <f t="shared" ref="G390:G400" si="88">IF(E390&lt;&gt;"",SUM(M390:AQ390)-E390,"")</f>
        <v/>
      </c>
      <c r="H390" s="166"/>
      <c r="I390" s="165"/>
      <c r="J390" s="165"/>
      <c r="K390" s="152" t="str">
        <f t="shared" ref="K390:K400" si="89">IF(AND(I390&lt;&gt;"",J390&lt;&gt;""),DATEDIF(EOMONTH(I390,-1),EOMONTH(J390,0)+1,"ym"),"")</f>
        <v/>
      </c>
      <c r="L390" s="152" t="str">
        <f t="shared" si="86"/>
        <v/>
      </c>
      <c r="M390" s="152">
        <f t="shared" si="85"/>
        <v>0</v>
      </c>
      <c r="N390" s="152">
        <f t="shared" si="85"/>
        <v>0</v>
      </c>
      <c r="O390" s="152">
        <f t="shared" si="85"/>
        <v>0</v>
      </c>
      <c r="P390" s="152">
        <f t="shared" si="85"/>
        <v>0</v>
      </c>
      <c r="Q390" s="152">
        <f t="shared" si="85"/>
        <v>0</v>
      </c>
      <c r="R390" s="152">
        <f t="shared" si="85"/>
        <v>0</v>
      </c>
      <c r="S390" s="152">
        <f t="shared" si="85"/>
        <v>0</v>
      </c>
      <c r="T390" s="152">
        <f t="shared" si="85"/>
        <v>0</v>
      </c>
      <c r="U390" s="152">
        <f t="shared" si="85"/>
        <v>0</v>
      </c>
      <c r="V390" s="152">
        <f t="shared" si="85"/>
        <v>0</v>
      </c>
      <c r="W390" s="152">
        <f t="shared" si="85"/>
        <v>0</v>
      </c>
      <c r="X390" s="152">
        <f t="shared" si="85"/>
        <v>0</v>
      </c>
      <c r="Y390" s="152">
        <f t="shared" si="85"/>
        <v>0</v>
      </c>
      <c r="Z390" s="152">
        <f t="shared" si="85"/>
        <v>0</v>
      </c>
      <c r="AA390" s="152">
        <f t="shared" si="85"/>
        <v>0</v>
      </c>
      <c r="AB390" s="152">
        <f t="shared" si="85"/>
        <v>0</v>
      </c>
      <c r="AC390" s="152">
        <f t="shared" si="84"/>
        <v>0</v>
      </c>
      <c r="AD390" s="152">
        <f t="shared" si="84"/>
        <v>0</v>
      </c>
      <c r="AE390" s="152">
        <f t="shared" si="84"/>
        <v>0</v>
      </c>
      <c r="AF390" s="152">
        <f t="shared" si="84"/>
        <v>0</v>
      </c>
      <c r="AG390" s="152">
        <f t="shared" si="84"/>
        <v>0</v>
      </c>
      <c r="AH390" s="152">
        <f t="shared" si="84"/>
        <v>0</v>
      </c>
      <c r="AI390" s="152">
        <f t="shared" si="84"/>
        <v>0</v>
      </c>
      <c r="AJ390" s="152">
        <f t="shared" si="84"/>
        <v>0</v>
      </c>
      <c r="AK390" s="152">
        <f t="shared" si="84"/>
        <v>0</v>
      </c>
      <c r="AL390" s="152">
        <f t="shared" si="84"/>
        <v>0</v>
      </c>
      <c r="AM390" s="152">
        <f t="shared" si="84"/>
        <v>0</v>
      </c>
      <c r="AN390" s="152">
        <f t="shared" si="84"/>
        <v>0</v>
      </c>
      <c r="AO390" s="152">
        <f t="shared" si="84"/>
        <v>0</v>
      </c>
      <c r="AP390" s="152">
        <f t="shared" si="84"/>
        <v>0</v>
      </c>
      <c r="AQ390" s="152">
        <f t="shared" si="84"/>
        <v>0</v>
      </c>
      <c r="AR390" s="152">
        <f t="shared" si="79"/>
        <v>0</v>
      </c>
      <c r="AS390" s="152">
        <f t="shared" si="79"/>
        <v>0</v>
      </c>
      <c r="AT390" s="152">
        <f t="shared" si="79"/>
        <v>0</v>
      </c>
      <c r="AU390" s="152">
        <f t="shared" si="79"/>
        <v>0</v>
      </c>
      <c r="AV390" s="152">
        <f t="shared" si="79"/>
        <v>0</v>
      </c>
    </row>
    <row r="391" spans="1:48" x14ac:dyDescent="0.2">
      <c r="A391" s="165"/>
      <c r="B391" s="151" t="str">
        <f>IFERROR(VLOOKUP($A391,Salaire!$C:$E,2,0),"")</f>
        <v/>
      </c>
      <c r="C391" s="151" t="str">
        <f>IFERROR(VLOOKUP($A391,Salaire!$C:$E,3,0),"")</f>
        <v/>
      </c>
      <c r="D391" s="163"/>
      <c r="E391" s="163"/>
      <c r="F391" s="152" t="str">
        <f t="shared" si="87"/>
        <v/>
      </c>
      <c r="G391" s="152" t="str">
        <f t="shared" si="88"/>
        <v/>
      </c>
      <c r="H391" s="166"/>
      <c r="I391" s="165"/>
      <c r="J391" s="165"/>
      <c r="K391" s="152" t="str">
        <f t="shared" si="89"/>
        <v/>
      </c>
      <c r="L391" s="152" t="str">
        <f t="shared" si="86"/>
        <v/>
      </c>
      <c r="M391" s="152">
        <f t="shared" si="85"/>
        <v>0</v>
      </c>
      <c r="N391" s="152">
        <f t="shared" si="85"/>
        <v>0</v>
      </c>
      <c r="O391" s="152">
        <f t="shared" si="85"/>
        <v>0</v>
      </c>
      <c r="P391" s="152">
        <f t="shared" si="85"/>
        <v>0</v>
      </c>
      <c r="Q391" s="152">
        <f t="shared" si="85"/>
        <v>0</v>
      </c>
      <c r="R391" s="152">
        <f t="shared" si="85"/>
        <v>0</v>
      </c>
      <c r="S391" s="152">
        <f t="shared" si="85"/>
        <v>0</v>
      </c>
      <c r="T391" s="152">
        <f t="shared" si="85"/>
        <v>0</v>
      </c>
      <c r="U391" s="152">
        <f t="shared" si="85"/>
        <v>0</v>
      </c>
      <c r="V391" s="152">
        <f t="shared" si="85"/>
        <v>0</v>
      </c>
      <c r="W391" s="152">
        <f t="shared" si="85"/>
        <v>0</v>
      </c>
      <c r="X391" s="152">
        <f t="shared" si="85"/>
        <v>0</v>
      </c>
      <c r="Y391" s="152">
        <f t="shared" si="85"/>
        <v>0</v>
      </c>
      <c r="Z391" s="152">
        <f t="shared" si="85"/>
        <v>0</v>
      </c>
      <c r="AA391" s="152">
        <f t="shared" si="85"/>
        <v>0</v>
      </c>
      <c r="AB391" s="152">
        <f t="shared" si="85"/>
        <v>0</v>
      </c>
      <c r="AC391" s="152">
        <f t="shared" si="84"/>
        <v>0</v>
      </c>
      <c r="AD391" s="152">
        <f t="shared" si="84"/>
        <v>0</v>
      </c>
      <c r="AE391" s="152">
        <f t="shared" si="84"/>
        <v>0</v>
      </c>
      <c r="AF391" s="152">
        <f t="shared" si="84"/>
        <v>0</v>
      </c>
      <c r="AG391" s="152">
        <f t="shared" si="84"/>
        <v>0</v>
      </c>
      <c r="AH391" s="152">
        <f t="shared" si="84"/>
        <v>0</v>
      </c>
      <c r="AI391" s="152">
        <f t="shared" si="84"/>
        <v>0</v>
      </c>
      <c r="AJ391" s="152">
        <f t="shared" si="84"/>
        <v>0</v>
      </c>
      <c r="AK391" s="152">
        <f t="shared" si="84"/>
        <v>0</v>
      </c>
      <c r="AL391" s="152">
        <f t="shared" si="84"/>
        <v>0</v>
      </c>
      <c r="AM391" s="152">
        <f t="shared" si="84"/>
        <v>0</v>
      </c>
      <c r="AN391" s="152">
        <f t="shared" si="84"/>
        <v>0</v>
      </c>
      <c r="AO391" s="152">
        <f t="shared" si="84"/>
        <v>0</v>
      </c>
      <c r="AP391" s="152">
        <f t="shared" si="84"/>
        <v>0</v>
      </c>
      <c r="AQ391" s="152">
        <f t="shared" si="84"/>
        <v>0</v>
      </c>
      <c r="AR391" s="152">
        <f t="shared" ref="AR391:AV400" si="90">+IF(AND(AR$4&gt;=EOMONTH($I391,0),AR$4&lt;=EOMONTH($J391,0)),$L391,0)</f>
        <v>0</v>
      </c>
      <c r="AS391" s="152">
        <f t="shared" si="90"/>
        <v>0</v>
      </c>
      <c r="AT391" s="152">
        <f t="shared" si="90"/>
        <v>0</v>
      </c>
      <c r="AU391" s="152">
        <f t="shared" si="90"/>
        <v>0</v>
      </c>
      <c r="AV391" s="152">
        <f t="shared" si="90"/>
        <v>0</v>
      </c>
    </row>
    <row r="392" spans="1:48" x14ac:dyDescent="0.2">
      <c r="A392" s="165"/>
      <c r="B392" s="151" t="str">
        <f>IFERROR(VLOOKUP($A392,Salaire!$C:$E,2,0),"")</f>
        <v/>
      </c>
      <c r="C392" s="151" t="str">
        <f>IFERROR(VLOOKUP($A392,Salaire!$C:$E,3,0),"")</f>
        <v/>
      </c>
      <c r="D392" s="163"/>
      <c r="E392" s="163"/>
      <c r="F392" s="152" t="str">
        <f t="shared" si="87"/>
        <v/>
      </c>
      <c r="G392" s="152" t="str">
        <f t="shared" si="88"/>
        <v/>
      </c>
      <c r="H392" s="166"/>
      <c r="I392" s="165"/>
      <c r="J392" s="165"/>
      <c r="K392" s="152" t="str">
        <f t="shared" si="89"/>
        <v/>
      </c>
      <c r="L392" s="152" t="str">
        <f t="shared" si="86"/>
        <v/>
      </c>
      <c r="M392" s="152">
        <f t="shared" si="85"/>
        <v>0</v>
      </c>
      <c r="N392" s="152">
        <f t="shared" si="85"/>
        <v>0</v>
      </c>
      <c r="O392" s="152">
        <f t="shared" si="85"/>
        <v>0</v>
      </c>
      <c r="P392" s="152">
        <f t="shared" si="85"/>
        <v>0</v>
      </c>
      <c r="Q392" s="152">
        <f t="shared" si="85"/>
        <v>0</v>
      </c>
      <c r="R392" s="152">
        <f t="shared" si="85"/>
        <v>0</v>
      </c>
      <c r="S392" s="152">
        <f t="shared" si="85"/>
        <v>0</v>
      </c>
      <c r="T392" s="152">
        <f t="shared" si="85"/>
        <v>0</v>
      </c>
      <c r="U392" s="152">
        <f t="shared" si="85"/>
        <v>0</v>
      </c>
      <c r="V392" s="152">
        <f t="shared" si="85"/>
        <v>0</v>
      </c>
      <c r="W392" s="152">
        <f t="shared" si="85"/>
        <v>0</v>
      </c>
      <c r="X392" s="152">
        <f t="shared" si="85"/>
        <v>0</v>
      </c>
      <c r="Y392" s="152">
        <f t="shared" si="85"/>
        <v>0</v>
      </c>
      <c r="Z392" s="152">
        <f t="shared" si="85"/>
        <v>0</v>
      </c>
      <c r="AA392" s="152">
        <f t="shared" si="85"/>
        <v>0</v>
      </c>
      <c r="AB392" s="152">
        <f t="shared" si="85"/>
        <v>0</v>
      </c>
      <c r="AC392" s="152">
        <f t="shared" si="84"/>
        <v>0</v>
      </c>
      <c r="AD392" s="152">
        <f t="shared" si="84"/>
        <v>0</v>
      </c>
      <c r="AE392" s="152">
        <f t="shared" si="84"/>
        <v>0</v>
      </c>
      <c r="AF392" s="152">
        <f t="shared" si="84"/>
        <v>0</v>
      </c>
      <c r="AG392" s="152">
        <f t="shared" si="84"/>
        <v>0</v>
      </c>
      <c r="AH392" s="152">
        <f t="shared" si="84"/>
        <v>0</v>
      </c>
      <c r="AI392" s="152">
        <f t="shared" si="84"/>
        <v>0</v>
      </c>
      <c r="AJ392" s="152">
        <f t="shared" si="84"/>
        <v>0</v>
      </c>
      <c r="AK392" s="152">
        <f t="shared" si="84"/>
        <v>0</v>
      </c>
      <c r="AL392" s="152">
        <f t="shared" si="84"/>
        <v>0</v>
      </c>
      <c r="AM392" s="152">
        <f t="shared" si="84"/>
        <v>0</v>
      </c>
      <c r="AN392" s="152">
        <f t="shared" si="84"/>
        <v>0</v>
      </c>
      <c r="AO392" s="152">
        <f t="shared" si="84"/>
        <v>0</v>
      </c>
      <c r="AP392" s="152">
        <f t="shared" si="84"/>
        <v>0</v>
      </c>
      <c r="AQ392" s="152">
        <f t="shared" si="84"/>
        <v>0</v>
      </c>
      <c r="AR392" s="152">
        <f t="shared" si="90"/>
        <v>0</v>
      </c>
      <c r="AS392" s="152">
        <f t="shared" si="90"/>
        <v>0</v>
      </c>
      <c r="AT392" s="152">
        <f t="shared" si="90"/>
        <v>0</v>
      </c>
      <c r="AU392" s="152">
        <f t="shared" si="90"/>
        <v>0</v>
      </c>
      <c r="AV392" s="152">
        <f t="shared" si="90"/>
        <v>0</v>
      </c>
    </row>
    <row r="393" spans="1:48" x14ac:dyDescent="0.2">
      <c r="A393" s="165"/>
      <c r="B393" s="151" t="str">
        <f>IFERROR(VLOOKUP($A393,Salaire!$C:$E,2,0),"")</f>
        <v/>
      </c>
      <c r="C393" s="151" t="str">
        <f>IFERROR(VLOOKUP($A393,Salaire!$C:$E,3,0),"")</f>
        <v/>
      </c>
      <c r="D393" s="163"/>
      <c r="E393" s="163"/>
      <c r="F393" s="152" t="str">
        <f t="shared" si="87"/>
        <v/>
      </c>
      <c r="G393" s="152" t="str">
        <f t="shared" si="88"/>
        <v/>
      </c>
      <c r="H393" s="166"/>
      <c r="I393" s="165"/>
      <c r="J393" s="165"/>
      <c r="K393" s="152" t="str">
        <f t="shared" si="89"/>
        <v/>
      </c>
      <c r="L393" s="152" t="str">
        <f t="shared" si="86"/>
        <v/>
      </c>
      <c r="M393" s="152">
        <f t="shared" si="85"/>
        <v>0</v>
      </c>
      <c r="N393" s="152">
        <f t="shared" si="85"/>
        <v>0</v>
      </c>
      <c r="O393" s="152">
        <f t="shared" si="85"/>
        <v>0</v>
      </c>
      <c r="P393" s="152">
        <f t="shared" si="85"/>
        <v>0</v>
      </c>
      <c r="Q393" s="152">
        <f t="shared" si="85"/>
        <v>0</v>
      </c>
      <c r="R393" s="152">
        <f t="shared" si="85"/>
        <v>0</v>
      </c>
      <c r="S393" s="152">
        <f t="shared" si="85"/>
        <v>0</v>
      </c>
      <c r="T393" s="152">
        <f t="shared" si="85"/>
        <v>0</v>
      </c>
      <c r="U393" s="152">
        <f t="shared" si="85"/>
        <v>0</v>
      </c>
      <c r="V393" s="152">
        <f t="shared" si="85"/>
        <v>0</v>
      </c>
      <c r="W393" s="152">
        <f t="shared" si="85"/>
        <v>0</v>
      </c>
      <c r="X393" s="152">
        <f t="shared" si="85"/>
        <v>0</v>
      </c>
      <c r="Y393" s="152">
        <f t="shared" si="85"/>
        <v>0</v>
      </c>
      <c r="Z393" s="152">
        <f t="shared" si="85"/>
        <v>0</v>
      </c>
      <c r="AA393" s="152">
        <f t="shared" si="85"/>
        <v>0</v>
      </c>
      <c r="AB393" s="152">
        <f t="shared" si="85"/>
        <v>0</v>
      </c>
      <c r="AC393" s="152">
        <f t="shared" si="84"/>
        <v>0</v>
      </c>
      <c r="AD393" s="152">
        <f t="shared" si="84"/>
        <v>0</v>
      </c>
      <c r="AE393" s="152">
        <f t="shared" si="84"/>
        <v>0</v>
      </c>
      <c r="AF393" s="152">
        <f t="shared" si="84"/>
        <v>0</v>
      </c>
      <c r="AG393" s="152">
        <f t="shared" si="84"/>
        <v>0</v>
      </c>
      <c r="AH393" s="152">
        <f t="shared" si="84"/>
        <v>0</v>
      </c>
      <c r="AI393" s="152">
        <f t="shared" si="84"/>
        <v>0</v>
      </c>
      <c r="AJ393" s="152">
        <f t="shared" si="84"/>
        <v>0</v>
      </c>
      <c r="AK393" s="152">
        <f t="shared" si="84"/>
        <v>0</v>
      </c>
      <c r="AL393" s="152">
        <f t="shared" si="84"/>
        <v>0</v>
      </c>
      <c r="AM393" s="152">
        <f t="shared" si="84"/>
        <v>0</v>
      </c>
      <c r="AN393" s="152">
        <f t="shared" si="84"/>
        <v>0</v>
      </c>
      <c r="AO393" s="152">
        <f t="shared" si="84"/>
        <v>0</v>
      </c>
      <c r="AP393" s="152">
        <f t="shared" si="84"/>
        <v>0</v>
      </c>
      <c r="AQ393" s="152">
        <f t="shared" si="84"/>
        <v>0</v>
      </c>
      <c r="AR393" s="152">
        <f t="shared" si="90"/>
        <v>0</v>
      </c>
      <c r="AS393" s="152">
        <f t="shared" si="90"/>
        <v>0</v>
      </c>
      <c r="AT393" s="152">
        <f t="shared" si="90"/>
        <v>0</v>
      </c>
      <c r="AU393" s="152">
        <f t="shared" si="90"/>
        <v>0</v>
      </c>
      <c r="AV393" s="152">
        <f t="shared" si="90"/>
        <v>0</v>
      </c>
    </row>
    <row r="394" spans="1:48" x14ac:dyDescent="0.2">
      <c r="A394" s="165"/>
      <c r="B394" s="151" t="str">
        <f>IFERROR(VLOOKUP($A394,Salaire!$C:$E,2,0),"")</f>
        <v/>
      </c>
      <c r="C394" s="151" t="str">
        <f>IFERROR(VLOOKUP($A394,Salaire!$C:$E,3,0),"")</f>
        <v/>
      </c>
      <c r="D394" s="163"/>
      <c r="E394" s="163"/>
      <c r="F394" s="152" t="str">
        <f t="shared" si="87"/>
        <v/>
      </c>
      <c r="G394" s="152" t="str">
        <f t="shared" si="88"/>
        <v/>
      </c>
      <c r="H394" s="166"/>
      <c r="I394" s="165"/>
      <c r="J394" s="165"/>
      <c r="K394" s="152" t="str">
        <f t="shared" si="89"/>
        <v/>
      </c>
      <c r="L394" s="152" t="str">
        <f t="shared" si="86"/>
        <v/>
      </c>
      <c r="M394" s="152">
        <f t="shared" si="85"/>
        <v>0</v>
      </c>
      <c r="N394" s="152">
        <f t="shared" si="85"/>
        <v>0</v>
      </c>
      <c r="O394" s="152">
        <f t="shared" si="85"/>
        <v>0</v>
      </c>
      <c r="P394" s="152">
        <f t="shared" si="85"/>
        <v>0</v>
      </c>
      <c r="Q394" s="152">
        <f t="shared" si="85"/>
        <v>0</v>
      </c>
      <c r="R394" s="152">
        <f t="shared" si="85"/>
        <v>0</v>
      </c>
      <c r="S394" s="152">
        <f t="shared" si="85"/>
        <v>0</v>
      </c>
      <c r="T394" s="152">
        <f t="shared" si="85"/>
        <v>0</v>
      </c>
      <c r="U394" s="152">
        <f t="shared" si="85"/>
        <v>0</v>
      </c>
      <c r="V394" s="152">
        <f t="shared" si="85"/>
        <v>0</v>
      </c>
      <c r="W394" s="152">
        <f t="shared" si="85"/>
        <v>0</v>
      </c>
      <c r="X394" s="152">
        <f t="shared" si="85"/>
        <v>0</v>
      </c>
      <c r="Y394" s="152">
        <f t="shared" si="85"/>
        <v>0</v>
      </c>
      <c r="Z394" s="152">
        <f t="shared" si="85"/>
        <v>0</v>
      </c>
      <c r="AA394" s="152">
        <f t="shared" si="85"/>
        <v>0</v>
      </c>
      <c r="AB394" s="152">
        <f t="shared" si="85"/>
        <v>0</v>
      </c>
      <c r="AC394" s="152">
        <f t="shared" si="84"/>
        <v>0</v>
      </c>
      <c r="AD394" s="152">
        <f t="shared" si="84"/>
        <v>0</v>
      </c>
      <c r="AE394" s="152">
        <f t="shared" si="84"/>
        <v>0</v>
      </c>
      <c r="AF394" s="152">
        <f t="shared" si="84"/>
        <v>0</v>
      </c>
      <c r="AG394" s="152">
        <f t="shared" si="84"/>
        <v>0</v>
      </c>
      <c r="AH394" s="152">
        <f t="shared" si="84"/>
        <v>0</v>
      </c>
      <c r="AI394" s="152">
        <f t="shared" si="84"/>
        <v>0</v>
      </c>
      <c r="AJ394" s="152">
        <f t="shared" si="84"/>
        <v>0</v>
      </c>
      <c r="AK394" s="152">
        <f t="shared" si="84"/>
        <v>0</v>
      </c>
      <c r="AL394" s="152">
        <f t="shared" si="84"/>
        <v>0</v>
      </c>
      <c r="AM394" s="152">
        <f t="shared" si="84"/>
        <v>0</v>
      </c>
      <c r="AN394" s="152">
        <f t="shared" si="84"/>
        <v>0</v>
      </c>
      <c r="AO394" s="152">
        <f t="shared" si="84"/>
        <v>0</v>
      </c>
      <c r="AP394" s="152">
        <f t="shared" si="84"/>
        <v>0</v>
      </c>
      <c r="AQ394" s="152">
        <f t="shared" si="84"/>
        <v>0</v>
      </c>
      <c r="AR394" s="152">
        <f t="shared" si="90"/>
        <v>0</v>
      </c>
      <c r="AS394" s="152">
        <f t="shared" si="90"/>
        <v>0</v>
      </c>
      <c r="AT394" s="152">
        <f t="shared" si="90"/>
        <v>0</v>
      </c>
      <c r="AU394" s="152">
        <f t="shared" si="90"/>
        <v>0</v>
      </c>
      <c r="AV394" s="152">
        <f t="shared" si="90"/>
        <v>0</v>
      </c>
    </row>
    <row r="395" spans="1:48" x14ac:dyDescent="0.2">
      <c r="A395" s="165"/>
      <c r="B395" s="151" t="str">
        <f>IFERROR(VLOOKUP($A395,Salaire!$C:$E,2,0),"")</f>
        <v/>
      </c>
      <c r="C395" s="151" t="str">
        <f>IFERROR(VLOOKUP($A395,Salaire!$C:$E,3,0),"")</f>
        <v/>
      </c>
      <c r="D395" s="163"/>
      <c r="E395" s="163"/>
      <c r="F395" s="152" t="str">
        <f t="shared" si="87"/>
        <v/>
      </c>
      <c r="G395" s="152" t="str">
        <f t="shared" si="88"/>
        <v/>
      </c>
      <c r="H395" s="166"/>
      <c r="I395" s="165"/>
      <c r="J395" s="165"/>
      <c r="K395" s="152" t="str">
        <f t="shared" si="89"/>
        <v/>
      </c>
      <c r="L395" s="152" t="str">
        <f t="shared" si="86"/>
        <v/>
      </c>
      <c r="M395" s="152">
        <f t="shared" si="85"/>
        <v>0</v>
      </c>
      <c r="N395" s="152">
        <f t="shared" si="85"/>
        <v>0</v>
      </c>
      <c r="O395" s="152">
        <f t="shared" si="85"/>
        <v>0</v>
      </c>
      <c r="P395" s="152">
        <f t="shared" si="85"/>
        <v>0</v>
      </c>
      <c r="Q395" s="152">
        <f t="shared" si="85"/>
        <v>0</v>
      </c>
      <c r="R395" s="152">
        <f t="shared" si="85"/>
        <v>0</v>
      </c>
      <c r="S395" s="152">
        <f t="shared" si="85"/>
        <v>0</v>
      </c>
      <c r="T395" s="152">
        <f t="shared" si="85"/>
        <v>0</v>
      </c>
      <c r="U395" s="152">
        <f t="shared" si="85"/>
        <v>0</v>
      </c>
      <c r="V395" s="152">
        <f t="shared" si="85"/>
        <v>0</v>
      </c>
      <c r="W395" s="152">
        <f t="shared" si="85"/>
        <v>0</v>
      </c>
      <c r="X395" s="152">
        <f t="shared" si="85"/>
        <v>0</v>
      </c>
      <c r="Y395" s="152">
        <f t="shared" si="85"/>
        <v>0</v>
      </c>
      <c r="Z395" s="152">
        <f t="shared" si="85"/>
        <v>0</v>
      </c>
      <c r="AA395" s="152">
        <f t="shared" si="85"/>
        <v>0</v>
      </c>
      <c r="AB395" s="152">
        <f t="shared" si="85"/>
        <v>0</v>
      </c>
      <c r="AC395" s="152">
        <f t="shared" si="84"/>
        <v>0</v>
      </c>
      <c r="AD395" s="152">
        <f t="shared" si="84"/>
        <v>0</v>
      </c>
      <c r="AE395" s="152">
        <f t="shared" si="84"/>
        <v>0</v>
      </c>
      <c r="AF395" s="152">
        <f t="shared" si="84"/>
        <v>0</v>
      </c>
      <c r="AG395" s="152">
        <f t="shared" si="84"/>
        <v>0</v>
      </c>
      <c r="AH395" s="152">
        <f t="shared" si="84"/>
        <v>0</v>
      </c>
      <c r="AI395" s="152">
        <f t="shared" si="84"/>
        <v>0</v>
      </c>
      <c r="AJ395" s="152">
        <f t="shared" si="84"/>
        <v>0</v>
      </c>
      <c r="AK395" s="152">
        <f t="shared" si="84"/>
        <v>0</v>
      </c>
      <c r="AL395" s="152">
        <f t="shared" si="84"/>
        <v>0</v>
      </c>
      <c r="AM395" s="152">
        <f t="shared" si="84"/>
        <v>0</v>
      </c>
      <c r="AN395" s="152">
        <f t="shared" si="84"/>
        <v>0</v>
      </c>
      <c r="AO395" s="152">
        <f t="shared" si="84"/>
        <v>0</v>
      </c>
      <c r="AP395" s="152">
        <f t="shared" si="84"/>
        <v>0</v>
      </c>
      <c r="AQ395" s="152">
        <f t="shared" si="84"/>
        <v>0</v>
      </c>
      <c r="AR395" s="152">
        <f t="shared" si="90"/>
        <v>0</v>
      </c>
      <c r="AS395" s="152">
        <f t="shared" si="90"/>
        <v>0</v>
      </c>
      <c r="AT395" s="152">
        <f t="shared" si="90"/>
        <v>0</v>
      </c>
      <c r="AU395" s="152">
        <f t="shared" si="90"/>
        <v>0</v>
      </c>
      <c r="AV395" s="152">
        <f t="shared" si="90"/>
        <v>0</v>
      </c>
    </row>
    <row r="396" spans="1:48" x14ac:dyDescent="0.2">
      <c r="A396" s="165"/>
      <c r="B396" s="151" t="str">
        <f>IFERROR(VLOOKUP($A396,Salaire!$C:$E,2,0),"")</f>
        <v/>
      </c>
      <c r="C396" s="151" t="str">
        <f>IFERROR(VLOOKUP($A396,Salaire!$C:$E,3,0),"")</f>
        <v/>
      </c>
      <c r="D396" s="163"/>
      <c r="E396" s="163"/>
      <c r="F396" s="152" t="str">
        <f t="shared" si="87"/>
        <v/>
      </c>
      <c r="G396" s="152" t="str">
        <f t="shared" si="88"/>
        <v/>
      </c>
      <c r="H396" s="166"/>
      <c r="I396" s="165"/>
      <c r="J396" s="165"/>
      <c r="K396" s="152" t="str">
        <f t="shared" si="89"/>
        <v/>
      </c>
      <c r="L396" s="152" t="str">
        <f t="shared" si="86"/>
        <v/>
      </c>
      <c r="M396" s="152">
        <f t="shared" si="85"/>
        <v>0</v>
      </c>
      <c r="N396" s="152">
        <f t="shared" si="85"/>
        <v>0</v>
      </c>
      <c r="O396" s="152">
        <f t="shared" si="85"/>
        <v>0</v>
      </c>
      <c r="P396" s="152">
        <f t="shared" si="85"/>
        <v>0</v>
      </c>
      <c r="Q396" s="152">
        <f t="shared" si="85"/>
        <v>0</v>
      </c>
      <c r="R396" s="152">
        <f t="shared" si="85"/>
        <v>0</v>
      </c>
      <c r="S396" s="152">
        <f t="shared" si="85"/>
        <v>0</v>
      </c>
      <c r="T396" s="152">
        <f t="shared" si="85"/>
        <v>0</v>
      </c>
      <c r="U396" s="152">
        <f t="shared" si="85"/>
        <v>0</v>
      </c>
      <c r="V396" s="152">
        <f t="shared" si="85"/>
        <v>0</v>
      </c>
      <c r="W396" s="152">
        <f t="shared" si="85"/>
        <v>0</v>
      </c>
      <c r="X396" s="152">
        <f t="shared" si="85"/>
        <v>0</v>
      </c>
      <c r="Y396" s="152">
        <f t="shared" si="85"/>
        <v>0</v>
      </c>
      <c r="Z396" s="152">
        <f t="shared" si="85"/>
        <v>0</v>
      </c>
      <c r="AA396" s="152">
        <f t="shared" si="85"/>
        <v>0</v>
      </c>
      <c r="AB396" s="152">
        <f t="shared" si="85"/>
        <v>0</v>
      </c>
      <c r="AC396" s="152">
        <f t="shared" si="84"/>
        <v>0</v>
      </c>
      <c r="AD396" s="152">
        <f t="shared" si="84"/>
        <v>0</v>
      </c>
      <c r="AE396" s="152">
        <f t="shared" si="84"/>
        <v>0</v>
      </c>
      <c r="AF396" s="152">
        <f t="shared" si="84"/>
        <v>0</v>
      </c>
      <c r="AG396" s="152">
        <f t="shared" si="84"/>
        <v>0</v>
      </c>
      <c r="AH396" s="152">
        <f t="shared" si="84"/>
        <v>0</v>
      </c>
      <c r="AI396" s="152">
        <f t="shared" si="84"/>
        <v>0</v>
      </c>
      <c r="AJ396" s="152">
        <f t="shared" si="84"/>
        <v>0</v>
      </c>
      <c r="AK396" s="152">
        <f t="shared" si="84"/>
        <v>0</v>
      </c>
      <c r="AL396" s="152">
        <f t="shared" si="84"/>
        <v>0</v>
      </c>
      <c r="AM396" s="152">
        <f t="shared" si="84"/>
        <v>0</v>
      </c>
      <c r="AN396" s="152">
        <f t="shared" si="84"/>
        <v>0</v>
      </c>
      <c r="AO396" s="152">
        <f t="shared" si="84"/>
        <v>0</v>
      </c>
      <c r="AP396" s="152">
        <f t="shared" si="84"/>
        <v>0</v>
      </c>
      <c r="AQ396" s="152">
        <f t="shared" si="84"/>
        <v>0</v>
      </c>
      <c r="AR396" s="152">
        <f t="shared" si="90"/>
        <v>0</v>
      </c>
      <c r="AS396" s="152">
        <f t="shared" si="90"/>
        <v>0</v>
      </c>
      <c r="AT396" s="152">
        <f t="shared" si="90"/>
        <v>0</v>
      </c>
      <c r="AU396" s="152">
        <f t="shared" si="90"/>
        <v>0</v>
      </c>
      <c r="AV396" s="152">
        <f t="shared" si="90"/>
        <v>0</v>
      </c>
    </row>
    <row r="397" spans="1:48" x14ac:dyDescent="0.2">
      <c r="A397" s="165"/>
      <c r="B397" s="151" t="str">
        <f>IFERROR(VLOOKUP($A397,Salaire!$C:$E,2,0),"")</f>
        <v/>
      </c>
      <c r="C397" s="151" t="str">
        <f>IFERROR(VLOOKUP($A397,Salaire!$C:$E,3,0),"")</f>
        <v/>
      </c>
      <c r="D397" s="163"/>
      <c r="E397" s="163"/>
      <c r="F397" s="152" t="str">
        <f t="shared" si="87"/>
        <v/>
      </c>
      <c r="G397" s="152" t="str">
        <f t="shared" si="88"/>
        <v/>
      </c>
      <c r="H397" s="166"/>
      <c r="I397" s="165"/>
      <c r="J397" s="165"/>
      <c r="K397" s="152" t="str">
        <f t="shared" si="89"/>
        <v/>
      </c>
      <c r="L397" s="152" t="str">
        <f t="shared" si="86"/>
        <v/>
      </c>
      <c r="M397" s="152">
        <f t="shared" si="85"/>
        <v>0</v>
      </c>
      <c r="N397" s="152">
        <f t="shared" si="85"/>
        <v>0</v>
      </c>
      <c r="O397" s="152">
        <f t="shared" si="85"/>
        <v>0</v>
      </c>
      <c r="P397" s="152">
        <f t="shared" si="85"/>
        <v>0</v>
      </c>
      <c r="Q397" s="152">
        <f t="shared" si="85"/>
        <v>0</v>
      </c>
      <c r="R397" s="152">
        <f t="shared" si="85"/>
        <v>0</v>
      </c>
      <c r="S397" s="152">
        <f t="shared" si="85"/>
        <v>0</v>
      </c>
      <c r="T397" s="152">
        <f t="shared" si="85"/>
        <v>0</v>
      </c>
      <c r="U397" s="152">
        <f t="shared" si="85"/>
        <v>0</v>
      </c>
      <c r="V397" s="152">
        <f t="shared" si="85"/>
        <v>0</v>
      </c>
      <c r="W397" s="152">
        <f t="shared" si="85"/>
        <v>0</v>
      </c>
      <c r="X397" s="152">
        <f t="shared" si="85"/>
        <v>0</v>
      </c>
      <c r="Y397" s="152">
        <f t="shared" si="85"/>
        <v>0</v>
      </c>
      <c r="Z397" s="152">
        <f t="shared" si="85"/>
        <v>0</v>
      </c>
      <c r="AA397" s="152">
        <f t="shared" si="85"/>
        <v>0</v>
      </c>
      <c r="AB397" s="152">
        <f t="shared" si="85"/>
        <v>0</v>
      </c>
      <c r="AC397" s="152">
        <f t="shared" si="84"/>
        <v>0</v>
      </c>
      <c r="AD397" s="152">
        <f t="shared" si="84"/>
        <v>0</v>
      </c>
      <c r="AE397" s="152">
        <f t="shared" si="84"/>
        <v>0</v>
      </c>
      <c r="AF397" s="152">
        <f t="shared" si="84"/>
        <v>0</v>
      </c>
      <c r="AG397" s="152">
        <f t="shared" si="84"/>
        <v>0</v>
      </c>
      <c r="AH397" s="152">
        <f t="shared" si="84"/>
        <v>0</v>
      </c>
      <c r="AI397" s="152">
        <f t="shared" si="84"/>
        <v>0</v>
      </c>
      <c r="AJ397" s="152">
        <f t="shared" si="84"/>
        <v>0</v>
      </c>
      <c r="AK397" s="152">
        <f t="shared" si="84"/>
        <v>0</v>
      </c>
      <c r="AL397" s="152">
        <f t="shared" si="84"/>
        <v>0</v>
      </c>
      <c r="AM397" s="152">
        <f t="shared" si="84"/>
        <v>0</v>
      </c>
      <c r="AN397" s="152">
        <f t="shared" si="84"/>
        <v>0</v>
      </c>
      <c r="AO397" s="152">
        <f t="shared" si="84"/>
        <v>0</v>
      </c>
      <c r="AP397" s="152">
        <f t="shared" si="84"/>
        <v>0</v>
      </c>
      <c r="AQ397" s="152">
        <f t="shared" si="84"/>
        <v>0</v>
      </c>
      <c r="AR397" s="152">
        <f t="shared" si="90"/>
        <v>0</v>
      </c>
      <c r="AS397" s="152">
        <f t="shared" si="90"/>
        <v>0</v>
      </c>
      <c r="AT397" s="152">
        <f t="shared" si="90"/>
        <v>0</v>
      </c>
      <c r="AU397" s="152">
        <f t="shared" si="90"/>
        <v>0</v>
      </c>
      <c r="AV397" s="152">
        <f t="shared" si="90"/>
        <v>0</v>
      </c>
    </row>
    <row r="398" spans="1:48" x14ac:dyDescent="0.2">
      <c r="A398" s="165"/>
      <c r="B398" s="151" t="str">
        <f>IFERROR(VLOOKUP($A398,Salaire!$C:$E,2,0),"")</f>
        <v/>
      </c>
      <c r="C398" s="151" t="str">
        <f>IFERROR(VLOOKUP($A398,Salaire!$C:$E,3,0),"")</f>
        <v/>
      </c>
      <c r="D398" s="163"/>
      <c r="E398" s="163"/>
      <c r="F398" s="152" t="str">
        <f t="shared" si="87"/>
        <v/>
      </c>
      <c r="G398" s="152" t="str">
        <f t="shared" si="88"/>
        <v/>
      </c>
      <c r="H398" s="166"/>
      <c r="I398" s="165"/>
      <c r="J398" s="165"/>
      <c r="K398" s="152" t="str">
        <f t="shared" si="89"/>
        <v/>
      </c>
      <c r="L398" s="152" t="str">
        <f t="shared" si="86"/>
        <v/>
      </c>
      <c r="M398" s="152">
        <f t="shared" si="85"/>
        <v>0</v>
      </c>
      <c r="N398" s="152">
        <f t="shared" si="85"/>
        <v>0</v>
      </c>
      <c r="O398" s="152">
        <f t="shared" si="85"/>
        <v>0</v>
      </c>
      <c r="P398" s="152">
        <f t="shared" si="85"/>
        <v>0</v>
      </c>
      <c r="Q398" s="152">
        <f t="shared" si="85"/>
        <v>0</v>
      </c>
      <c r="R398" s="152">
        <f t="shared" si="85"/>
        <v>0</v>
      </c>
      <c r="S398" s="152">
        <f t="shared" si="85"/>
        <v>0</v>
      </c>
      <c r="T398" s="152">
        <f t="shared" si="85"/>
        <v>0</v>
      </c>
      <c r="U398" s="152">
        <f t="shared" si="85"/>
        <v>0</v>
      </c>
      <c r="V398" s="152">
        <f t="shared" si="85"/>
        <v>0</v>
      </c>
      <c r="W398" s="152">
        <f t="shared" si="85"/>
        <v>0</v>
      </c>
      <c r="X398" s="152">
        <f t="shared" si="85"/>
        <v>0</v>
      </c>
      <c r="Y398" s="152">
        <f t="shared" si="85"/>
        <v>0</v>
      </c>
      <c r="Z398" s="152">
        <f t="shared" si="85"/>
        <v>0</v>
      </c>
      <c r="AA398" s="152">
        <f t="shared" si="85"/>
        <v>0</v>
      </c>
      <c r="AB398" s="152">
        <f t="shared" ref="AB398:AQ400" si="91">+IF(AND(AB$4&gt;=EOMONTH($I398,0),AB$4&lt;=EOMONTH($J398,0)),$L398,0)</f>
        <v>0</v>
      </c>
      <c r="AC398" s="152">
        <f t="shared" si="91"/>
        <v>0</v>
      </c>
      <c r="AD398" s="152">
        <f t="shared" si="91"/>
        <v>0</v>
      </c>
      <c r="AE398" s="152">
        <f t="shared" si="91"/>
        <v>0</v>
      </c>
      <c r="AF398" s="152">
        <f t="shared" si="91"/>
        <v>0</v>
      </c>
      <c r="AG398" s="152">
        <f t="shared" si="91"/>
        <v>0</v>
      </c>
      <c r="AH398" s="152">
        <f t="shared" si="91"/>
        <v>0</v>
      </c>
      <c r="AI398" s="152">
        <f t="shared" si="91"/>
        <v>0</v>
      </c>
      <c r="AJ398" s="152">
        <f t="shared" si="91"/>
        <v>0</v>
      </c>
      <c r="AK398" s="152">
        <f t="shared" si="91"/>
        <v>0</v>
      </c>
      <c r="AL398" s="152">
        <f t="shared" si="91"/>
        <v>0</v>
      </c>
      <c r="AM398" s="152">
        <f t="shared" si="91"/>
        <v>0</v>
      </c>
      <c r="AN398" s="152">
        <f t="shared" si="91"/>
        <v>0</v>
      </c>
      <c r="AO398" s="152">
        <f t="shared" si="91"/>
        <v>0</v>
      </c>
      <c r="AP398" s="152">
        <f t="shared" si="91"/>
        <v>0</v>
      </c>
      <c r="AQ398" s="152">
        <f t="shared" si="91"/>
        <v>0</v>
      </c>
      <c r="AR398" s="152">
        <f t="shared" si="90"/>
        <v>0</v>
      </c>
      <c r="AS398" s="152">
        <f t="shared" si="90"/>
        <v>0</v>
      </c>
      <c r="AT398" s="152">
        <f t="shared" si="90"/>
        <v>0</v>
      </c>
      <c r="AU398" s="152">
        <f t="shared" si="90"/>
        <v>0</v>
      </c>
      <c r="AV398" s="152">
        <f t="shared" si="90"/>
        <v>0</v>
      </c>
    </row>
    <row r="399" spans="1:48" x14ac:dyDescent="0.2">
      <c r="A399" s="165"/>
      <c r="B399" s="151" t="str">
        <f>IFERROR(VLOOKUP($A399,Salaire!$C:$E,2,0),"")</f>
        <v/>
      </c>
      <c r="C399" s="151" t="str">
        <f>IFERROR(VLOOKUP($A399,Salaire!$C:$E,3,0),"")</f>
        <v/>
      </c>
      <c r="D399" s="163"/>
      <c r="E399" s="163"/>
      <c r="F399" s="152" t="str">
        <f t="shared" si="87"/>
        <v/>
      </c>
      <c r="G399" s="152" t="str">
        <f t="shared" si="88"/>
        <v/>
      </c>
      <c r="H399" s="166"/>
      <c r="I399" s="165"/>
      <c r="J399" s="165"/>
      <c r="K399" s="152" t="str">
        <f t="shared" si="89"/>
        <v/>
      </c>
      <c r="L399" s="152" t="str">
        <f t="shared" si="86"/>
        <v/>
      </c>
      <c r="M399" s="152">
        <f t="shared" ref="M399:AB400" si="92">+IF(AND(M$4&gt;=EOMONTH($I399,0),M$4&lt;=EOMONTH($J399,0)),$L399,0)</f>
        <v>0</v>
      </c>
      <c r="N399" s="152">
        <f t="shared" si="92"/>
        <v>0</v>
      </c>
      <c r="O399" s="152">
        <f t="shared" si="92"/>
        <v>0</v>
      </c>
      <c r="P399" s="152">
        <f t="shared" si="92"/>
        <v>0</v>
      </c>
      <c r="Q399" s="152">
        <f t="shared" si="92"/>
        <v>0</v>
      </c>
      <c r="R399" s="152">
        <f t="shared" si="92"/>
        <v>0</v>
      </c>
      <c r="S399" s="152">
        <f t="shared" si="92"/>
        <v>0</v>
      </c>
      <c r="T399" s="152">
        <f t="shared" si="92"/>
        <v>0</v>
      </c>
      <c r="U399" s="152">
        <f t="shared" si="92"/>
        <v>0</v>
      </c>
      <c r="V399" s="152">
        <f t="shared" si="92"/>
        <v>0</v>
      </c>
      <c r="W399" s="152">
        <f t="shared" si="92"/>
        <v>0</v>
      </c>
      <c r="X399" s="152">
        <f t="shared" si="92"/>
        <v>0</v>
      </c>
      <c r="Y399" s="152">
        <f t="shared" si="92"/>
        <v>0</v>
      </c>
      <c r="Z399" s="152">
        <f t="shared" si="92"/>
        <v>0</v>
      </c>
      <c r="AA399" s="152">
        <f t="shared" si="92"/>
        <v>0</v>
      </c>
      <c r="AB399" s="152">
        <f t="shared" si="92"/>
        <v>0</v>
      </c>
      <c r="AC399" s="152">
        <f t="shared" si="91"/>
        <v>0</v>
      </c>
      <c r="AD399" s="152">
        <f t="shared" si="91"/>
        <v>0</v>
      </c>
      <c r="AE399" s="152">
        <f t="shared" si="91"/>
        <v>0</v>
      </c>
      <c r="AF399" s="152">
        <f t="shared" si="91"/>
        <v>0</v>
      </c>
      <c r="AG399" s="152">
        <f t="shared" si="91"/>
        <v>0</v>
      </c>
      <c r="AH399" s="152">
        <f t="shared" si="91"/>
        <v>0</v>
      </c>
      <c r="AI399" s="152">
        <f t="shared" si="91"/>
        <v>0</v>
      </c>
      <c r="AJ399" s="152">
        <f t="shared" si="91"/>
        <v>0</v>
      </c>
      <c r="AK399" s="152">
        <f t="shared" si="91"/>
        <v>0</v>
      </c>
      <c r="AL399" s="152">
        <f t="shared" si="91"/>
        <v>0</v>
      </c>
      <c r="AM399" s="152">
        <f t="shared" si="91"/>
        <v>0</v>
      </c>
      <c r="AN399" s="152">
        <f t="shared" si="91"/>
        <v>0</v>
      </c>
      <c r="AO399" s="152">
        <f t="shared" si="91"/>
        <v>0</v>
      </c>
      <c r="AP399" s="152">
        <f t="shared" si="91"/>
        <v>0</v>
      </c>
      <c r="AQ399" s="152">
        <f t="shared" si="91"/>
        <v>0</v>
      </c>
      <c r="AR399" s="152">
        <f t="shared" si="90"/>
        <v>0</v>
      </c>
      <c r="AS399" s="152">
        <f t="shared" si="90"/>
        <v>0</v>
      </c>
      <c r="AT399" s="152">
        <f t="shared" si="90"/>
        <v>0</v>
      </c>
      <c r="AU399" s="152">
        <f t="shared" si="90"/>
        <v>0</v>
      </c>
      <c r="AV399" s="152">
        <f t="shared" si="90"/>
        <v>0</v>
      </c>
    </row>
    <row r="400" spans="1:48" x14ac:dyDescent="0.2">
      <c r="A400" s="167"/>
      <c r="B400" s="151" t="str">
        <f>IFERROR(VLOOKUP($A400,Salaire!$C:$E,2,0),"")</f>
        <v/>
      </c>
      <c r="C400" s="151" t="str">
        <f>IFERROR(VLOOKUP($A400,Salaire!$C:$E,3,0),"")</f>
        <v/>
      </c>
      <c r="D400" s="163"/>
      <c r="E400" s="168"/>
      <c r="F400" s="152" t="str">
        <f t="shared" si="87"/>
        <v/>
      </c>
      <c r="G400" s="152" t="str">
        <f t="shared" si="88"/>
        <v/>
      </c>
      <c r="H400" s="169"/>
      <c r="I400" s="167"/>
      <c r="J400" s="167"/>
      <c r="K400" s="152" t="str">
        <f t="shared" si="89"/>
        <v/>
      </c>
      <c r="L400" s="152" t="str">
        <f t="shared" si="86"/>
        <v/>
      </c>
      <c r="M400" s="152">
        <f t="shared" si="92"/>
        <v>0</v>
      </c>
      <c r="N400" s="152">
        <f t="shared" si="92"/>
        <v>0</v>
      </c>
      <c r="O400" s="152">
        <f t="shared" si="92"/>
        <v>0</v>
      </c>
      <c r="P400" s="152">
        <f t="shared" si="92"/>
        <v>0</v>
      </c>
      <c r="Q400" s="152">
        <f t="shared" si="92"/>
        <v>0</v>
      </c>
      <c r="R400" s="152">
        <f t="shared" si="92"/>
        <v>0</v>
      </c>
      <c r="S400" s="152">
        <f t="shared" si="92"/>
        <v>0</v>
      </c>
      <c r="T400" s="152">
        <f t="shared" si="92"/>
        <v>0</v>
      </c>
      <c r="U400" s="152">
        <f t="shared" si="92"/>
        <v>0</v>
      </c>
      <c r="V400" s="152">
        <f t="shared" si="92"/>
        <v>0</v>
      </c>
      <c r="W400" s="152">
        <f t="shared" si="92"/>
        <v>0</v>
      </c>
      <c r="X400" s="152">
        <f t="shared" si="92"/>
        <v>0</v>
      </c>
      <c r="Y400" s="152">
        <f t="shared" si="92"/>
        <v>0</v>
      </c>
      <c r="Z400" s="152">
        <f t="shared" si="92"/>
        <v>0</v>
      </c>
      <c r="AA400" s="152">
        <f t="shared" si="92"/>
        <v>0</v>
      </c>
      <c r="AB400" s="152">
        <f t="shared" si="92"/>
        <v>0</v>
      </c>
      <c r="AC400" s="152">
        <f t="shared" si="91"/>
        <v>0</v>
      </c>
      <c r="AD400" s="152">
        <f t="shared" si="91"/>
        <v>0</v>
      </c>
      <c r="AE400" s="152">
        <f t="shared" si="91"/>
        <v>0</v>
      </c>
      <c r="AF400" s="152">
        <f t="shared" si="91"/>
        <v>0</v>
      </c>
      <c r="AG400" s="152">
        <f t="shared" si="91"/>
        <v>0</v>
      </c>
      <c r="AH400" s="152">
        <f t="shared" si="91"/>
        <v>0</v>
      </c>
      <c r="AI400" s="152">
        <f t="shared" si="91"/>
        <v>0</v>
      </c>
      <c r="AJ400" s="152">
        <f t="shared" si="91"/>
        <v>0</v>
      </c>
      <c r="AK400" s="152">
        <f t="shared" si="91"/>
        <v>0</v>
      </c>
      <c r="AL400" s="152">
        <f t="shared" si="91"/>
        <v>0</v>
      </c>
      <c r="AM400" s="152">
        <f t="shared" si="91"/>
        <v>0</v>
      </c>
      <c r="AN400" s="152">
        <f t="shared" si="91"/>
        <v>0</v>
      </c>
      <c r="AO400" s="152">
        <f t="shared" si="91"/>
        <v>0</v>
      </c>
      <c r="AP400" s="152">
        <f t="shared" si="91"/>
        <v>0</v>
      </c>
      <c r="AQ400" s="152">
        <f t="shared" si="91"/>
        <v>0</v>
      </c>
      <c r="AR400" s="152">
        <f t="shared" si="90"/>
        <v>0</v>
      </c>
      <c r="AS400" s="152">
        <f t="shared" si="90"/>
        <v>0</v>
      </c>
      <c r="AT400" s="152">
        <f t="shared" si="90"/>
        <v>0</v>
      </c>
      <c r="AU400" s="152">
        <f t="shared" si="90"/>
        <v>0</v>
      </c>
      <c r="AV400" s="152">
        <f t="shared" si="90"/>
        <v>0</v>
      </c>
    </row>
    <row r="401" spans="1:48" ht="13.5" thickBot="1" x14ac:dyDescent="0.25">
      <c r="A401" s="170"/>
      <c r="B401" s="170"/>
      <c r="C401" s="170"/>
      <c r="D401" s="170"/>
      <c r="E401" s="153"/>
      <c r="F401" s="171"/>
      <c r="G401" s="171"/>
      <c r="H401" s="172"/>
      <c r="I401" s="170"/>
      <c r="J401" s="170"/>
      <c r="K401" s="170"/>
      <c r="L401" s="171"/>
      <c r="M401" s="153"/>
      <c r="N401" s="153"/>
      <c r="O401" s="153"/>
      <c r="P401" s="153"/>
      <c r="Q401" s="153"/>
      <c r="R401" s="153"/>
      <c r="S401" s="153"/>
      <c r="T401" s="153"/>
      <c r="U401" s="153"/>
      <c r="V401" s="153"/>
      <c r="W401" s="153"/>
      <c r="X401" s="153"/>
      <c r="Y401" s="153"/>
      <c r="Z401" s="153"/>
      <c r="AA401" s="153"/>
      <c r="AB401" s="153"/>
      <c r="AC401" s="153"/>
      <c r="AD401" s="153"/>
      <c r="AE401" s="153"/>
      <c r="AF401" s="153"/>
      <c r="AG401" s="153"/>
      <c r="AH401" s="153"/>
      <c r="AI401" s="153"/>
      <c r="AJ401" s="153"/>
      <c r="AK401" s="153"/>
      <c r="AL401" s="153"/>
      <c r="AM401" s="153"/>
      <c r="AN401" s="153"/>
      <c r="AO401" s="153"/>
      <c r="AP401" s="153"/>
      <c r="AQ401" s="153"/>
      <c r="AR401" s="153"/>
      <c r="AS401" s="153"/>
      <c r="AT401" s="153"/>
      <c r="AU401" s="153"/>
      <c r="AV401" s="153"/>
    </row>
    <row r="402" spans="1:48" ht="13.5" thickTop="1" x14ac:dyDescent="0.2">
      <c r="M402" s="143"/>
      <c r="N402" s="143"/>
      <c r="O402" s="143"/>
      <c r="P402" s="143"/>
      <c r="Q402" s="143"/>
      <c r="R402" s="143"/>
      <c r="S402" s="143"/>
      <c r="T402" s="143"/>
      <c r="U402" s="143"/>
      <c r="V402" s="143"/>
      <c r="W402" s="143"/>
      <c r="X402" s="143"/>
      <c r="Y402" s="143"/>
      <c r="Z402" s="143"/>
      <c r="AA402" s="143"/>
      <c r="AB402" s="143"/>
      <c r="AC402" s="143"/>
      <c r="AD402" s="143"/>
      <c r="AE402" s="143"/>
      <c r="AF402" s="143"/>
      <c r="AG402" s="143"/>
      <c r="AH402" s="143"/>
      <c r="AI402" s="143"/>
      <c r="AJ402" s="143"/>
      <c r="AK402" s="143"/>
      <c r="AL402" s="143"/>
      <c r="AM402" s="143"/>
      <c r="AN402" s="143"/>
      <c r="AO402" s="143"/>
      <c r="AP402" s="143"/>
      <c r="AQ402" s="143"/>
      <c r="AR402" s="143"/>
      <c r="AS402" s="143"/>
      <c r="AT402" s="143"/>
      <c r="AU402" s="143"/>
      <c r="AV402" s="143"/>
    </row>
    <row r="403" spans="1:48" x14ac:dyDescent="0.2">
      <c r="M403" s="143"/>
      <c r="N403" s="143"/>
      <c r="O403" s="143"/>
      <c r="P403" s="143"/>
      <c r="Q403" s="143"/>
      <c r="R403" s="143"/>
      <c r="S403" s="143"/>
      <c r="T403" s="143"/>
      <c r="U403" s="143"/>
      <c r="V403" s="143"/>
      <c r="W403" s="143"/>
      <c r="X403" s="143"/>
      <c r="Y403" s="143"/>
      <c r="Z403" s="143"/>
      <c r="AA403" s="143"/>
      <c r="AB403" s="143"/>
      <c r="AC403" s="143"/>
      <c r="AD403" s="143"/>
      <c r="AE403" s="143"/>
      <c r="AF403" s="143"/>
      <c r="AG403" s="143"/>
      <c r="AH403" s="143"/>
      <c r="AI403" s="143"/>
      <c r="AJ403" s="143"/>
      <c r="AK403" s="143"/>
      <c r="AL403" s="143"/>
      <c r="AM403" s="143"/>
      <c r="AN403" s="143"/>
      <c r="AO403" s="143"/>
      <c r="AP403" s="143"/>
      <c r="AQ403" s="143"/>
      <c r="AR403" s="143"/>
      <c r="AS403" s="143"/>
      <c r="AT403" s="143"/>
      <c r="AU403" s="143"/>
      <c r="AV403" s="143"/>
    </row>
    <row r="404" spans="1:48" x14ac:dyDescent="0.2">
      <c r="M404" s="143"/>
      <c r="N404" s="143"/>
      <c r="O404" s="143"/>
      <c r="P404" s="143"/>
      <c r="Q404" s="143"/>
      <c r="R404" s="143"/>
      <c r="S404" s="143"/>
      <c r="T404" s="143"/>
      <c r="U404" s="143"/>
      <c r="V404" s="143"/>
      <c r="W404" s="143"/>
      <c r="X404" s="143"/>
      <c r="Y404" s="143"/>
      <c r="Z404" s="143"/>
      <c r="AA404" s="143"/>
      <c r="AB404" s="143"/>
      <c r="AC404" s="143"/>
      <c r="AD404" s="143"/>
      <c r="AE404" s="143"/>
      <c r="AF404" s="143"/>
      <c r="AG404" s="143"/>
      <c r="AH404" s="143"/>
      <c r="AI404" s="143"/>
      <c r="AJ404" s="143"/>
      <c r="AK404" s="143"/>
      <c r="AL404" s="143"/>
      <c r="AM404" s="143"/>
      <c r="AN404" s="143"/>
      <c r="AO404" s="143"/>
      <c r="AP404" s="143"/>
      <c r="AQ404" s="143"/>
      <c r="AR404" s="143"/>
      <c r="AS404" s="143"/>
      <c r="AT404" s="143"/>
      <c r="AU404" s="143"/>
      <c r="AV404" s="143"/>
    </row>
    <row r="405" spans="1:48" x14ac:dyDescent="0.2">
      <c r="M405" s="143"/>
      <c r="N405" s="143"/>
      <c r="O405" s="143"/>
      <c r="P405" s="143"/>
      <c r="Q405" s="143"/>
      <c r="R405" s="143"/>
      <c r="S405" s="143"/>
      <c r="T405" s="143"/>
      <c r="U405" s="143"/>
      <c r="V405" s="143"/>
      <c r="W405" s="143"/>
      <c r="X405" s="143"/>
      <c r="Y405" s="143"/>
      <c r="Z405" s="143"/>
      <c r="AA405" s="143"/>
      <c r="AB405" s="143"/>
      <c r="AC405" s="143"/>
      <c r="AD405" s="143"/>
      <c r="AE405" s="143"/>
      <c r="AF405" s="143"/>
      <c r="AG405" s="143"/>
      <c r="AH405" s="143"/>
      <c r="AI405" s="143"/>
      <c r="AJ405" s="143"/>
      <c r="AK405" s="143"/>
      <c r="AL405" s="143"/>
      <c r="AM405" s="143"/>
      <c r="AN405" s="143"/>
      <c r="AO405" s="143"/>
      <c r="AP405" s="143"/>
      <c r="AQ405" s="143"/>
      <c r="AR405" s="143"/>
      <c r="AS405" s="143"/>
      <c r="AT405" s="143"/>
      <c r="AU405" s="143"/>
      <c r="AV405" s="143"/>
    </row>
    <row r="406" spans="1:48" x14ac:dyDescent="0.2">
      <c r="M406" s="143"/>
      <c r="N406" s="143"/>
      <c r="O406" s="143"/>
      <c r="P406" s="143"/>
      <c r="Q406" s="143"/>
      <c r="R406" s="143"/>
      <c r="S406" s="143"/>
      <c r="T406" s="143"/>
      <c r="U406" s="143"/>
      <c r="V406" s="143"/>
      <c r="W406" s="143"/>
      <c r="X406" s="143"/>
      <c r="Y406" s="143"/>
      <c r="Z406" s="143"/>
      <c r="AA406" s="143"/>
      <c r="AB406" s="143"/>
      <c r="AC406" s="143"/>
      <c r="AD406" s="143"/>
      <c r="AE406" s="143"/>
      <c r="AF406" s="143"/>
      <c r="AG406" s="143"/>
      <c r="AH406" s="143"/>
      <c r="AI406" s="143"/>
      <c r="AJ406" s="143"/>
      <c r="AK406" s="143"/>
      <c r="AL406" s="143"/>
      <c r="AM406" s="143"/>
      <c r="AN406" s="143"/>
      <c r="AO406" s="143"/>
      <c r="AP406" s="143"/>
      <c r="AQ406" s="143"/>
      <c r="AR406" s="143"/>
      <c r="AS406" s="143"/>
      <c r="AT406" s="143"/>
      <c r="AU406" s="143"/>
      <c r="AV406" s="143"/>
    </row>
    <row r="407" spans="1:48" x14ac:dyDescent="0.2">
      <c r="M407" s="143"/>
      <c r="N407" s="143"/>
      <c r="O407" s="143"/>
      <c r="P407" s="143"/>
      <c r="Q407" s="143"/>
      <c r="R407" s="143"/>
      <c r="S407" s="143"/>
      <c r="T407" s="143"/>
      <c r="U407" s="143"/>
      <c r="V407" s="143"/>
      <c r="W407" s="143"/>
      <c r="X407" s="143"/>
      <c r="Y407" s="143"/>
      <c r="Z407" s="143"/>
      <c r="AA407" s="143"/>
      <c r="AB407" s="143"/>
      <c r="AC407" s="143"/>
      <c r="AD407" s="143"/>
      <c r="AE407" s="143"/>
      <c r="AF407" s="143"/>
      <c r="AG407" s="143"/>
      <c r="AH407" s="143"/>
      <c r="AI407" s="143"/>
      <c r="AJ407" s="143"/>
      <c r="AK407" s="143"/>
      <c r="AL407" s="143"/>
      <c r="AM407" s="143"/>
      <c r="AN407" s="143"/>
      <c r="AO407" s="143"/>
      <c r="AP407" s="143"/>
      <c r="AQ407" s="143"/>
      <c r="AR407" s="143"/>
      <c r="AS407" s="143"/>
      <c r="AT407" s="143"/>
      <c r="AU407" s="143"/>
      <c r="AV407" s="143"/>
    </row>
    <row r="408" spans="1:48" x14ac:dyDescent="0.2">
      <c r="M408" s="143"/>
      <c r="N408" s="143"/>
      <c r="O408" s="143"/>
      <c r="P408" s="143"/>
      <c r="Q408" s="143"/>
      <c r="R408" s="143"/>
      <c r="S408" s="143"/>
      <c r="T408" s="143"/>
      <c r="U408" s="143"/>
      <c r="V408" s="143"/>
      <c r="W408" s="143"/>
      <c r="X408" s="143"/>
      <c r="Y408" s="143"/>
      <c r="Z408" s="143"/>
      <c r="AA408" s="143"/>
      <c r="AB408" s="143"/>
      <c r="AC408" s="143"/>
      <c r="AD408" s="143"/>
      <c r="AE408" s="143"/>
      <c r="AF408" s="143"/>
      <c r="AG408" s="143"/>
      <c r="AH408" s="143"/>
      <c r="AI408" s="143"/>
      <c r="AJ408" s="143"/>
      <c r="AK408" s="143"/>
      <c r="AL408" s="143"/>
      <c r="AM408" s="143"/>
      <c r="AN408" s="143"/>
      <c r="AO408" s="143"/>
      <c r="AP408" s="143"/>
      <c r="AQ408" s="143"/>
      <c r="AR408" s="143"/>
      <c r="AS408" s="143"/>
      <c r="AT408" s="143"/>
      <c r="AU408" s="143"/>
      <c r="AV408" s="143"/>
    </row>
    <row r="409" spans="1:48" x14ac:dyDescent="0.2">
      <c r="M409" s="143"/>
      <c r="N409" s="143"/>
      <c r="O409" s="143"/>
      <c r="P409" s="143"/>
      <c r="Q409" s="143"/>
      <c r="R409" s="143"/>
      <c r="S409" s="143"/>
      <c r="T409" s="143"/>
      <c r="U409" s="143"/>
      <c r="V409" s="143"/>
      <c r="W409" s="143"/>
      <c r="X409" s="143"/>
      <c r="Y409" s="143"/>
      <c r="Z409" s="143"/>
      <c r="AA409" s="143"/>
      <c r="AB409" s="143"/>
      <c r="AC409" s="143"/>
      <c r="AD409" s="143"/>
      <c r="AE409" s="143"/>
      <c r="AF409" s="143"/>
      <c r="AG409" s="143"/>
      <c r="AH409" s="143"/>
      <c r="AI409" s="143"/>
      <c r="AJ409" s="143"/>
      <c r="AK409" s="143"/>
      <c r="AL409" s="143"/>
      <c r="AM409" s="143"/>
      <c r="AN409" s="143"/>
      <c r="AO409" s="143"/>
      <c r="AP409" s="143"/>
      <c r="AQ409" s="143"/>
      <c r="AR409" s="143"/>
      <c r="AS409" s="143"/>
      <c r="AT409" s="143"/>
      <c r="AU409" s="143"/>
      <c r="AV409" s="143"/>
    </row>
    <row r="410" spans="1:48" x14ac:dyDescent="0.2">
      <c r="M410" s="143"/>
      <c r="N410" s="143"/>
      <c r="O410" s="143"/>
      <c r="P410" s="143"/>
      <c r="Q410" s="143"/>
      <c r="R410" s="143"/>
      <c r="S410" s="143"/>
      <c r="T410" s="143"/>
      <c r="U410" s="143"/>
      <c r="V410" s="143"/>
      <c r="W410" s="143"/>
      <c r="X410" s="143"/>
      <c r="Y410" s="143"/>
      <c r="Z410" s="143"/>
      <c r="AA410" s="143"/>
      <c r="AB410" s="143"/>
      <c r="AC410" s="143"/>
      <c r="AD410" s="143"/>
      <c r="AE410" s="143"/>
      <c r="AF410" s="143"/>
      <c r="AG410" s="143"/>
      <c r="AH410" s="143"/>
      <c r="AI410" s="143"/>
      <c r="AJ410" s="143"/>
      <c r="AK410" s="143"/>
      <c r="AL410" s="143"/>
      <c r="AM410" s="143"/>
      <c r="AN410" s="143"/>
      <c r="AO410" s="143"/>
      <c r="AP410" s="143"/>
      <c r="AQ410" s="143"/>
      <c r="AR410" s="143"/>
      <c r="AS410" s="143"/>
      <c r="AT410" s="143"/>
      <c r="AU410" s="143"/>
      <c r="AV410" s="143"/>
    </row>
    <row r="411" spans="1:48" x14ac:dyDescent="0.2">
      <c r="M411" s="143"/>
      <c r="N411" s="143"/>
      <c r="O411" s="143"/>
      <c r="P411" s="143"/>
      <c r="Q411" s="143"/>
      <c r="R411" s="143"/>
      <c r="S411" s="143"/>
      <c r="T411" s="143"/>
      <c r="U411" s="143"/>
      <c r="V411" s="143"/>
      <c r="W411" s="143"/>
      <c r="X411" s="143"/>
      <c r="Y411" s="143"/>
      <c r="Z411" s="143"/>
      <c r="AA411" s="143"/>
      <c r="AB411" s="143"/>
      <c r="AC411" s="143"/>
      <c r="AD411" s="143"/>
      <c r="AE411" s="143"/>
      <c r="AF411" s="143"/>
      <c r="AG411" s="143"/>
      <c r="AH411" s="143"/>
      <c r="AI411" s="143"/>
      <c r="AJ411" s="143"/>
      <c r="AK411" s="143"/>
      <c r="AL411" s="143"/>
      <c r="AM411" s="143"/>
      <c r="AN411" s="143"/>
      <c r="AO411" s="143"/>
      <c r="AP411" s="143"/>
      <c r="AQ411" s="143"/>
      <c r="AR411" s="143"/>
      <c r="AS411" s="143"/>
      <c r="AT411" s="143"/>
      <c r="AU411" s="143"/>
      <c r="AV411" s="143"/>
    </row>
    <row r="412" spans="1:48" x14ac:dyDescent="0.2">
      <c r="M412" s="143"/>
      <c r="N412" s="143"/>
      <c r="O412" s="143"/>
      <c r="P412" s="143"/>
      <c r="Q412" s="143"/>
      <c r="R412" s="143"/>
      <c r="S412" s="143"/>
      <c r="T412" s="143"/>
      <c r="U412" s="143"/>
      <c r="V412" s="143"/>
      <c r="W412" s="143"/>
      <c r="X412" s="143"/>
      <c r="Y412" s="143"/>
      <c r="Z412" s="143"/>
      <c r="AA412" s="143"/>
      <c r="AB412" s="143"/>
      <c r="AC412" s="143"/>
      <c r="AD412" s="143"/>
      <c r="AE412" s="143"/>
      <c r="AF412" s="143"/>
      <c r="AG412" s="143"/>
      <c r="AH412" s="143"/>
      <c r="AI412" s="143"/>
      <c r="AJ412" s="143"/>
      <c r="AK412" s="143"/>
      <c r="AL412" s="143"/>
      <c r="AM412" s="143"/>
      <c r="AN412" s="143"/>
      <c r="AO412" s="143"/>
      <c r="AP412" s="143"/>
      <c r="AQ412" s="143"/>
      <c r="AR412" s="143"/>
      <c r="AS412" s="143"/>
      <c r="AT412" s="143"/>
      <c r="AU412" s="143"/>
      <c r="AV412" s="143"/>
    </row>
    <row r="413" spans="1:48" x14ac:dyDescent="0.2">
      <c r="M413" s="143"/>
      <c r="N413" s="143"/>
      <c r="O413" s="143"/>
      <c r="P413" s="143"/>
      <c r="Q413" s="143"/>
      <c r="R413" s="143"/>
      <c r="S413" s="143"/>
      <c r="T413" s="143"/>
      <c r="U413" s="143"/>
      <c r="V413" s="143"/>
      <c r="W413" s="143"/>
      <c r="X413" s="143"/>
      <c r="Y413" s="143"/>
      <c r="Z413" s="143"/>
      <c r="AA413" s="143"/>
      <c r="AB413" s="143"/>
      <c r="AC413" s="143"/>
      <c r="AD413" s="143"/>
      <c r="AE413" s="143"/>
      <c r="AF413" s="143"/>
      <c r="AG413" s="143"/>
      <c r="AH413" s="143"/>
      <c r="AI413" s="143"/>
      <c r="AJ413" s="143"/>
      <c r="AK413" s="143"/>
      <c r="AL413" s="143"/>
      <c r="AM413" s="143"/>
      <c r="AN413" s="143"/>
      <c r="AO413" s="143"/>
      <c r="AP413" s="143"/>
      <c r="AQ413" s="143"/>
      <c r="AR413" s="143"/>
      <c r="AS413" s="143"/>
      <c r="AT413" s="143"/>
      <c r="AU413" s="143"/>
      <c r="AV413" s="143"/>
    </row>
    <row r="414" spans="1:48" x14ac:dyDescent="0.2">
      <c r="M414" s="143"/>
      <c r="N414" s="143"/>
      <c r="O414" s="143"/>
      <c r="P414" s="143"/>
      <c r="Q414" s="143"/>
      <c r="R414" s="143"/>
      <c r="S414" s="143"/>
      <c r="T414" s="143"/>
      <c r="U414" s="143"/>
      <c r="V414" s="143"/>
      <c r="W414" s="143"/>
      <c r="X414" s="143"/>
      <c r="Y414" s="143"/>
      <c r="Z414" s="143"/>
      <c r="AA414" s="143"/>
      <c r="AB414" s="143"/>
      <c r="AC414" s="143"/>
      <c r="AD414" s="143"/>
      <c r="AE414" s="143"/>
      <c r="AF414" s="143"/>
      <c r="AG414" s="143"/>
      <c r="AH414" s="143"/>
      <c r="AI414" s="143"/>
      <c r="AJ414" s="143"/>
      <c r="AK414" s="143"/>
      <c r="AL414" s="143"/>
      <c r="AM414" s="143"/>
      <c r="AN414" s="143"/>
      <c r="AO414" s="143"/>
      <c r="AP414" s="143"/>
      <c r="AQ414" s="143"/>
      <c r="AR414" s="143"/>
      <c r="AS414" s="143"/>
      <c r="AT414" s="143"/>
      <c r="AU414" s="143"/>
      <c r="AV414" s="143"/>
    </row>
    <row r="415" spans="1:48" x14ac:dyDescent="0.2">
      <c r="M415" s="143"/>
      <c r="N415" s="143"/>
      <c r="O415" s="143"/>
      <c r="P415" s="143"/>
      <c r="Q415" s="143"/>
      <c r="R415" s="143"/>
      <c r="S415" s="143"/>
      <c r="T415" s="143"/>
      <c r="U415" s="143"/>
      <c r="V415" s="143"/>
      <c r="W415" s="143"/>
      <c r="X415" s="143"/>
      <c r="Y415" s="143"/>
      <c r="Z415" s="143"/>
      <c r="AA415" s="143"/>
      <c r="AB415" s="143"/>
      <c r="AC415" s="143"/>
      <c r="AD415" s="143"/>
      <c r="AE415" s="143"/>
      <c r="AF415" s="143"/>
      <c r="AG415" s="143"/>
      <c r="AH415" s="143"/>
      <c r="AI415" s="143"/>
      <c r="AJ415" s="143"/>
      <c r="AK415" s="143"/>
      <c r="AL415" s="143"/>
      <c r="AM415" s="143"/>
      <c r="AN415" s="143"/>
      <c r="AO415" s="143"/>
      <c r="AP415" s="143"/>
      <c r="AQ415" s="143"/>
      <c r="AR415" s="143"/>
      <c r="AS415" s="143"/>
      <c r="AT415" s="143"/>
      <c r="AU415" s="143"/>
      <c r="AV415" s="143"/>
    </row>
    <row r="416" spans="1:48" x14ac:dyDescent="0.2">
      <c r="M416" s="143"/>
      <c r="N416" s="143"/>
      <c r="O416" s="143"/>
      <c r="P416" s="143"/>
      <c r="Q416" s="143"/>
      <c r="R416" s="143"/>
      <c r="S416" s="143"/>
      <c r="T416" s="143"/>
      <c r="U416" s="143"/>
      <c r="V416" s="143"/>
      <c r="W416" s="143"/>
      <c r="X416" s="143"/>
      <c r="Y416" s="143"/>
      <c r="Z416" s="143"/>
      <c r="AA416" s="143"/>
      <c r="AB416" s="143"/>
      <c r="AC416" s="143"/>
      <c r="AD416" s="143"/>
      <c r="AE416" s="143"/>
      <c r="AF416" s="143"/>
      <c r="AG416" s="143"/>
      <c r="AH416" s="143"/>
      <c r="AI416" s="143"/>
      <c r="AJ416" s="143"/>
      <c r="AK416" s="143"/>
      <c r="AL416" s="143"/>
      <c r="AM416" s="143"/>
      <c r="AN416" s="143"/>
      <c r="AO416" s="143"/>
      <c r="AP416" s="143"/>
      <c r="AQ416" s="143"/>
      <c r="AR416" s="143"/>
      <c r="AS416" s="143"/>
      <c r="AT416" s="143"/>
      <c r="AU416" s="143"/>
      <c r="AV416" s="143"/>
    </row>
    <row r="417" spans="13:48" x14ac:dyDescent="0.2">
      <c r="M417" s="143"/>
      <c r="N417" s="143"/>
      <c r="O417" s="143"/>
      <c r="P417" s="143"/>
      <c r="Q417" s="143"/>
      <c r="R417" s="143"/>
      <c r="S417" s="143"/>
      <c r="T417" s="143"/>
      <c r="U417" s="143"/>
      <c r="V417" s="143"/>
      <c r="W417" s="143"/>
      <c r="X417" s="143"/>
      <c r="Y417" s="143"/>
      <c r="Z417" s="143"/>
      <c r="AA417" s="143"/>
      <c r="AB417" s="143"/>
      <c r="AC417" s="143"/>
      <c r="AD417" s="143"/>
      <c r="AE417" s="143"/>
      <c r="AF417" s="143"/>
      <c r="AG417" s="143"/>
      <c r="AH417" s="143"/>
      <c r="AI417" s="143"/>
      <c r="AJ417" s="143"/>
      <c r="AK417" s="143"/>
      <c r="AL417" s="143"/>
      <c r="AM417" s="143"/>
      <c r="AN417" s="143"/>
      <c r="AO417" s="143"/>
      <c r="AP417" s="143"/>
      <c r="AQ417" s="143"/>
      <c r="AR417" s="143"/>
      <c r="AS417" s="143"/>
      <c r="AT417" s="143"/>
      <c r="AU417" s="143"/>
      <c r="AV417" s="143"/>
    </row>
    <row r="418" spans="13:48" x14ac:dyDescent="0.2">
      <c r="M418" s="143"/>
      <c r="N418" s="143"/>
      <c r="O418" s="143"/>
      <c r="P418" s="143"/>
      <c r="Q418" s="143"/>
      <c r="R418" s="143"/>
      <c r="S418" s="143"/>
      <c r="T418" s="143"/>
      <c r="U418" s="143"/>
      <c r="V418" s="143"/>
      <c r="W418" s="143"/>
      <c r="X418" s="143"/>
      <c r="Y418" s="143"/>
      <c r="Z418" s="143"/>
      <c r="AA418" s="143"/>
      <c r="AB418" s="143"/>
      <c r="AC418" s="143"/>
      <c r="AD418" s="143"/>
      <c r="AE418" s="143"/>
      <c r="AF418" s="143"/>
      <c r="AG418" s="143"/>
      <c r="AH418" s="143"/>
      <c r="AI418" s="143"/>
      <c r="AJ418" s="143"/>
      <c r="AK418" s="143"/>
      <c r="AL418" s="143"/>
      <c r="AM418" s="143"/>
      <c r="AN418" s="143"/>
      <c r="AO418" s="143"/>
      <c r="AP418" s="143"/>
      <c r="AQ418" s="143"/>
      <c r="AR418" s="143"/>
      <c r="AS418" s="143"/>
      <c r="AT418" s="143"/>
      <c r="AU418" s="143"/>
      <c r="AV418" s="143"/>
    </row>
    <row r="419" spans="13:48" x14ac:dyDescent="0.2">
      <c r="M419" s="143"/>
      <c r="N419" s="143"/>
      <c r="O419" s="143"/>
      <c r="P419" s="143"/>
      <c r="Q419" s="143"/>
      <c r="R419" s="143"/>
      <c r="S419" s="143"/>
      <c r="T419" s="143"/>
      <c r="U419" s="143"/>
      <c r="V419" s="143"/>
      <c r="W419" s="143"/>
      <c r="X419" s="143"/>
      <c r="Y419" s="143"/>
      <c r="Z419" s="143"/>
      <c r="AA419" s="143"/>
      <c r="AB419" s="143"/>
      <c r="AC419" s="143"/>
      <c r="AD419" s="143"/>
      <c r="AE419" s="143"/>
      <c r="AF419" s="143"/>
      <c r="AG419" s="143"/>
      <c r="AH419" s="143"/>
      <c r="AI419" s="143"/>
      <c r="AJ419" s="143"/>
      <c r="AK419" s="143"/>
      <c r="AL419" s="143"/>
      <c r="AM419" s="143"/>
      <c r="AN419" s="143"/>
      <c r="AO419" s="143"/>
      <c r="AP419" s="143"/>
      <c r="AQ419" s="143"/>
      <c r="AR419" s="143"/>
      <c r="AS419" s="143"/>
      <c r="AT419" s="143"/>
      <c r="AU419" s="143"/>
      <c r="AV419" s="143"/>
    </row>
    <row r="420" spans="13:48" x14ac:dyDescent="0.2">
      <c r="M420" s="143"/>
      <c r="N420" s="143"/>
      <c r="O420" s="143"/>
      <c r="P420" s="143"/>
      <c r="Q420" s="143"/>
      <c r="R420" s="143"/>
      <c r="S420" s="143"/>
      <c r="T420" s="143"/>
      <c r="U420" s="143"/>
      <c r="V420" s="143"/>
      <c r="W420" s="143"/>
      <c r="X420" s="143"/>
      <c r="Y420" s="143"/>
      <c r="Z420" s="143"/>
      <c r="AA420" s="143"/>
      <c r="AB420" s="143"/>
      <c r="AC420" s="143"/>
      <c r="AD420" s="143"/>
      <c r="AE420" s="143"/>
      <c r="AF420" s="143"/>
      <c r="AG420" s="143"/>
      <c r="AH420" s="143"/>
      <c r="AI420" s="143"/>
      <c r="AJ420" s="143"/>
      <c r="AK420" s="143"/>
      <c r="AL420" s="143"/>
      <c r="AM420" s="143"/>
      <c r="AN420" s="143"/>
      <c r="AO420" s="143"/>
      <c r="AP420" s="143"/>
      <c r="AQ420" s="143"/>
      <c r="AR420" s="143"/>
      <c r="AS420" s="143"/>
      <c r="AT420" s="143"/>
      <c r="AU420" s="143"/>
      <c r="AV420" s="143"/>
    </row>
    <row r="421" spans="13:48" x14ac:dyDescent="0.2">
      <c r="M421" s="143"/>
      <c r="N421" s="143"/>
      <c r="O421" s="143"/>
      <c r="P421" s="143"/>
      <c r="Q421" s="143"/>
      <c r="R421" s="143"/>
      <c r="S421" s="143"/>
      <c r="T421" s="143"/>
      <c r="U421" s="143"/>
      <c r="V421" s="143"/>
      <c r="W421" s="143"/>
      <c r="X421" s="143"/>
      <c r="Y421" s="143"/>
      <c r="Z421" s="143"/>
      <c r="AA421" s="143"/>
      <c r="AB421" s="143"/>
      <c r="AC421" s="143"/>
      <c r="AD421" s="143"/>
      <c r="AE421" s="143"/>
      <c r="AF421" s="143"/>
      <c r="AG421" s="143"/>
      <c r="AH421" s="143"/>
      <c r="AI421" s="143"/>
      <c r="AJ421" s="143"/>
      <c r="AK421" s="143"/>
      <c r="AL421" s="143"/>
      <c r="AM421" s="143"/>
      <c r="AN421" s="143"/>
      <c r="AO421" s="143"/>
      <c r="AP421" s="143"/>
      <c r="AQ421" s="143"/>
      <c r="AR421" s="143"/>
      <c r="AS421" s="143"/>
      <c r="AT421" s="143"/>
      <c r="AU421" s="143"/>
      <c r="AV421" s="143"/>
    </row>
    <row r="422" spans="13:48" x14ac:dyDescent="0.2">
      <c r="M422" s="143"/>
      <c r="N422" s="143"/>
      <c r="O422" s="143"/>
      <c r="P422" s="143"/>
      <c r="Q422" s="143"/>
      <c r="R422" s="143"/>
      <c r="S422" s="143"/>
      <c r="T422" s="143"/>
      <c r="U422" s="143"/>
      <c r="V422" s="143"/>
      <c r="W422" s="143"/>
      <c r="X422" s="143"/>
      <c r="Y422" s="143"/>
      <c r="Z422" s="143"/>
      <c r="AA422" s="143"/>
      <c r="AB422" s="143"/>
      <c r="AC422" s="143"/>
      <c r="AD422" s="143"/>
      <c r="AE422" s="143"/>
      <c r="AF422" s="143"/>
      <c r="AG422" s="143"/>
      <c r="AH422" s="143"/>
      <c r="AI422" s="143"/>
      <c r="AJ422" s="143"/>
      <c r="AK422" s="143"/>
      <c r="AL422" s="143"/>
      <c r="AM422" s="143"/>
      <c r="AN422" s="143"/>
      <c r="AO422" s="143"/>
      <c r="AP422" s="143"/>
      <c r="AQ422" s="143"/>
      <c r="AR422" s="143"/>
      <c r="AS422" s="143"/>
      <c r="AT422" s="143"/>
      <c r="AU422" s="143"/>
      <c r="AV422" s="143"/>
    </row>
    <row r="423" spans="13:48" x14ac:dyDescent="0.2">
      <c r="M423" s="143"/>
      <c r="N423" s="143"/>
      <c r="O423" s="143"/>
      <c r="P423" s="143"/>
      <c r="Q423" s="143"/>
      <c r="R423" s="143"/>
      <c r="S423" s="143"/>
      <c r="T423" s="143"/>
      <c r="U423" s="143"/>
      <c r="V423" s="143"/>
      <c r="W423" s="143"/>
      <c r="X423" s="143"/>
      <c r="Y423" s="143"/>
      <c r="Z423" s="143"/>
      <c r="AA423" s="143"/>
      <c r="AB423" s="143"/>
      <c r="AC423" s="143"/>
      <c r="AD423" s="143"/>
      <c r="AE423" s="143"/>
      <c r="AF423" s="143"/>
      <c r="AG423" s="143"/>
      <c r="AH423" s="143"/>
      <c r="AI423" s="143"/>
      <c r="AJ423" s="143"/>
      <c r="AK423" s="143"/>
      <c r="AL423" s="143"/>
      <c r="AM423" s="143"/>
      <c r="AN423" s="143"/>
      <c r="AO423" s="143"/>
      <c r="AP423" s="143"/>
      <c r="AQ423" s="143"/>
      <c r="AR423" s="143"/>
      <c r="AS423" s="143"/>
      <c r="AT423" s="143"/>
      <c r="AU423" s="143"/>
      <c r="AV423" s="143"/>
    </row>
    <row r="424" spans="13:48" x14ac:dyDescent="0.2">
      <c r="M424" s="143"/>
      <c r="N424" s="143"/>
      <c r="O424" s="143"/>
      <c r="P424" s="143"/>
      <c r="Q424" s="143"/>
      <c r="R424" s="143"/>
      <c r="S424" s="143"/>
      <c r="T424" s="143"/>
      <c r="U424" s="143"/>
      <c r="V424" s="143"/>
      <c r="W424" s="143"/>
      <c r="X424" s="143"/>
      <c r="Y424" s="143"/>
      <c r="Z424" s="143"/>
      <c r="AA424" s="143"/>
      <c r="AB424" s="143"/>
      <c r="AC424" s="143"/>
      <c r="AD424" s="143"/>
      <c r="AE424" s="143"/>
      <c r="AF424" s="143"/>
      <c r="AG424" s="143"/>
      <c r="AH424" s="143"/>
      <c r="AI424" s="143"/>
      <c r="AJ424" s="143"/>
      <c r="AK424" s="143"/>
      <c r="AL424" s="143"/>
      <c r="AM424" s="143"/>
      <c r="AN424" s="143"/>
      <c r="AO424" s="143"/>
      <c r="AP424" s="143"/>
      <c r="AQ424" s="143"/>
      <c r="AR424" s="143"/>
      <c r="AS424" s="143"/>
      <c r="AT424" s="143"/>
      <c r="AU424" s="143"/>
      <c r="AV424" s="143"/>
    </row>
    <row r="425" spans="13:48" x14ac:dyDescent="0.2">
      <c r="M425" s="143"/>
      <c r="N425" s="143"/>
      <c r="O425" s="143"/>
      <c r="P425" s="143"/>
      <c r="Q425" s="143"/>
      <c r="R425" s="143"/>
      <c r="S425" s="143"/>
      <c r="T425" s="143"/>
      <c r="U425" s="143"/>
      <c r="V425" s="143"/>
      <c r="W425" s="143"/>
      <c r="X425" s="143"/>
      <c r="Y425" s="143"/>
      <c r="Z425" s="143"/>
      <c r="AA425" s="143"/>
      <c r="AB425" s="143"/>
      <c r="AC425" s="143"/>
      <c r="AD425" s="143"/>
      <c r="AE425" s="143"/>
      <c r="AF425" s="143"/>
      <c r="AG425" s="143"/>
      <c r="AH425" s="143"/>
      <c r="AI425" s="143"/>
      <c r="AJ425" s="143"/>
      <c r="AK425" s="143"/>
      <c r="AL425" s="143"/>
      <c r="AM425" s="143"/>
      <c r="AN425" s="143"/>
      <c r="AO425" s="143"/>
      <c r="AP425" s="143"/>
      <c r="AQ425" s="143"/>
      <c r="AR425" s="143"/>
      <c r="AS425" s="143"/>
      <c r="AT425" s="143"/>
      <c r="AU425" s="143"/>
      <c r="AV425" s="143"/>
    </row>
    <row r="426" spans="13:48" x14ac:dyDescent="0.2">
      <c r="M426" s="143"/>
      <c r="N426" s="143"/>
      <c r="O426" s="143"/>
      <c r="P426" s="143"/>
      <c r="Q426" s="143"/>
      <c r="R426" s="143"/>
      <c r="S426" s="143"/>
      <c r="T426" s="143"/>
      <c r="U426" s="143"/>
      <c r="V426" s="143"/>
      <c r="W426" s="143"/>
      <c r="X426" s="143"/>
      <c r="Y426" s="143"/>
      <c r="Z426" s="143"/>
      <c r="AA426" s="143"/>
      <c r="AB426" s="143"/>
      <c r="AC426" s="143"/>
      <c r="AD426" s="143"/>
      <c r="AE426" s="143"/>
      <c r="AF426" s="143"/>
      <c r="AG426" s="143"/>
      <c r="AH426" s="143"/>
      <c r="AI426" s="143"/>
      <c r="AJ426" s="143"/>
      <c r="AK426" s="143"/>
      <c r="AL426" s="143"/>
      <c r="AM426" s="143"/>
      <c r="AN426" s="143"/>
      <c r="AO426" s="143"/>
      <c r="AP426" s="143"/>
      <c r="AQ426" s="143"/>
      <c r="AR426" s="143"/>
      <c r="AS426" s="143"/>
      <c r="AT426" s="143"/>
      <c r="AU426" s="143"/>
      <c r="AV426" s="143"/>
    </row>
    <row r="427" spans="13:48" x14ac:dyDescent="0.2">
      <c r="M427" s="143"/>
      <c r="N427" s="143"/>
      <c r="O427" s="143"/>
      <c r="P427" s="143"/>
      <c r="Q427" s="143"/>
      <c r="R427" s="143"/>
      <c r="S427" s="143"/>
      <c r="T427" s="143"/>
      <c r="U427" s="143"/>
      <c r="V427" s="143"/>
      <c r="W427" s="143"/>
      <c r="X427" s="143"/>
      <c r="Y427" s="143"/>
      <c r="Z427" s="143"/>
      <c r="AA427" s="143"/>
      <c r="AB427" s="143"/>
      <c r="AC427" s="143"/>
      <c r="AD427" s="143"/>
      <c r="AE427" s="143"/>
      <c r="AF427" s="143"/>
      <c r="AG427" s="143"/>
      <c r="AH427" s="143"/>
      <c r="AI427" s="143"/>
      <c r="AJ427" s="143"/>
      <c r="AK427" s="143"/>
      <c r="AL427" s="143"/>
      <c r="AM427" s="143"/>
      <c r="AN427" s="143"/>
      <c r="AO427" s="143"/>
      <c r="AP427" s="143"/>
      <c r="AQ427" s="143"/>
      <c r="AR427" s="143"/>
      <c r="AS427" s="143"/>
      <c r="AT427" s="143"/>
      <c r="AU427" s="143"/>
      <c r="AV427" s="143"/>
    </row>
    <row r="428" spans="13:48" x14ac:dyDescent="0.2">
      <c r="M428" s="143"/>
      <c r="N428" s="143"/>
      <c r="O428" s="143"/>
      <c r="P428" s="143"/>
      <c r="Q428" s="143"/>
      <c r="R428" s="143"/>
      <c r="S428" s="143"/>
      <c r="T428" s="143"/>
      <c r="U428" s="143"/>
      <c r="V428" s="143"/>
      <c r="W428" s="143"/>
      <c r="X428" s="143"/>
      <c r="Y428" s="143"/>
      <c r="Z428" s="143"/>
      <c r="AA428" s="143"/>
      <c r="AB428" s="143"/>
      <c r="AC428" s="143"/>
      <c r="AD428" s="143"/>
      <c r="AE428" s="143"/>
      <c r="AF428" s="143"/>
      <c r="AG428" s="143"/>
      <c r="AH428" s="143"/>
      <c r="AI428" s="143"/>
      <c r="AJ428" s="143"/>
      <c r="AK428" s="143"/>
      <c r="AL428" s="143"/>
      <c r="AM428" s="143"/>
      <c r="AN428" s="143"/>
      <c r="AO428" s="143"/>
      <c r="AP428" s="143"/>
      <c r="AQ428" s="143"/>
      <c r="AR428" s="143"/>
      <c r="AS428" s="143"/>
      <c r="AT428" s="143"/>
      <c r="AU428" s="143"/>
      <c r="AV428" s="143"/>
    </row>
    <row r="429" spans="13:48" x14ac:dyDescent="0.2">
      <c r="M429" s="143"/>
      <c r="N429" s="143"/>
      <c r="O429" s="143"/>
      <c r="P429" s="143"/>
      <c r="Q429" s="143"/>
      <c r="R429" s="143"/>
      <c r="S429" s="143"/>
      <c r="T429" s="143"/>
      <c r="U429" s="143"/>
      <c r="V429" s="143"/>
      <c r="W429" s="143"/>
      <c r="X429" s="143"/>
      <c r="Y429" s="143"/>
      <c r="Z429" s="143"/>
      <c r="AA429" s="143"/>
      <c r="AB429" s="143"/>
      <c r="AC429" s="143"/>
      <c r="AD429" s="143"/>
      <c r="AE429" s="143"/>
      <c r="AF429" s="143"/>
      <c r="AG429" s="143"/>
      <c r="AH429" s="143"/>
      <c r="AI429" s="143"/>
      <c r="AJ429" s="143"/>
      <c r="AK429" s="143"/>
      <c r="AL429" s="143"/>
      <c r="AM429" s="143"/>
      <c r="AN429" s="143"/>
      <c r="AO429" s="143"/>
      <c r="AP429" s="143"/>
      <c r="AQ429" s="143"/>
      <c r="AR429" s="143"/>
      <c r="AS429" s="143"/>
      <c r="AT429" s="143"/>
      <c r="AU429" s="143"/>
      <c r="AV429" s="143"/>
    </row>
    <row r="430" spans="13:48" x14ac:dyDescent="0.2">
      <c r="M430" s="143"/>
      <c r="N430" s="143"/>
      <c r="O430" s="143"/>
      <c r="P430" s="143"/>
      <c r="Q430" s="143"/>
      <c r="R430" s="143"/>
      <c r="S430" s="143"/>
      <c r="T430" s="143"/>
      <c r="U430" s="143"/>
      <c r="V430" s="143"/>
      <c r="W430" s="143"/>
      <c r="X430" s="143"/>
      <c r="Y430" s="143"/>
      <c r="Z430" s="143"/>
      <c r="AA430" s="143"/>
      <c r="AB430" s="143"/>
      <c r="AC430" s="143"/>
      <c r="AD430" s="143"/>
      <c r="AE430" s="143"/>
      <c r="AF430" s="143"/>
      <c r="AG430" s="143"/>
      <c r="AH430" s="143"/>
      <c r="AI430" s="143"/>
      <c r="AJ430" s="143"/>
      <c r="AK430" s="143"/>
      <c r="AL430" s="143"/>
      <c r="AM430" s="143"/>
      <c r="AN430" s="143"/>
      <c r="AO430" s="143"/>
      <c r="AP430" s="143"/>
      <c r="AQ430" s="143"/>
      <c r="AR430" s="143"/>
      <c r="AS430" s="143"/>
      <c r="AT430" s="143"/>
      <c r="AU430" s="143"/>
      <c r="AV430" s="143"/>
    </row>
    <row r="431" spans="13:48" x14ac:dyDescent="0.2">
      <c r="M431" s="143"/>
      <c r="N431" s="143"/>
      <c r="O431" s="143"/>
      <c r="P431" s="143"/>
      <c r="Q431" s="143"/>
      <c r="R431" s="143"/>
      <c r="S431" s="143"/>
      <c r="T431" s="143"/>
      <c r="U431" s="143"/>
      <c r="V431" s="143"/>
      <c r="W431" s="143"/>
      <c r="X431" s="143"/>
      <c r="Y431" s="143"/>
      <c r="Z431" s="143"/>
      <c r="AA431" s="143"/>
      <c r="AB431" s="143"/>
      <c r="AC431" s="143"/>
      <c r="AD431" s="143"/>
      <c r="AE431" s="143"/>
      <c r="AF431" s="143"/>
      <c r="AG431" s="143"/>
      <c r="AH431" s="143"/>
      <c r="AI431" s="143"/>
      <c r="AJ431" s="143"/>
      <c r="AK431" s="143"/>
      <c r="AL431" s="143"/>
      <c r="AM431" s="143"/>
      <c r="AN431" s="143"/>
      <c r="AO431" s="143"/>
      <c r="AP431" s="143"/>
      <c r="AQ431" s="143"/>
      <c r="AR431" s="143"/>
      <c r="AS431" s="143"/>
      <c r="AT431" s="143"/>
      <c r="AU431" s="143"/>
      <c r="AV431" s="143"/>
    </row>
    <row r="432" spans="13:48" x14ac:dyDescent="0.2">
      <c r="M432" s="143"/>
      <c r="N432" s="143"/>
      <c r="O432" s="143"/>
      <c r="P432" s="143"/>
      <c r="Q432" s="143"/>
      <c r="R432" s="143"/>
      <c r="S432" s="143"/>
      <c r="T432" s="143"/>
      <c r="U432" s="143"/>
      <c r="V432" s="143"/>
      <c r="W432" s="143"/>
      <c r="X432" s="143"/>
      <c r="Y432" s="143"/>
      <c r="Z432" s="143"/>
      <c r="AA432" s="143"/>
      <c r="AB432" s="143"/>
      <c r="AC432" s="143"/>
      <c r="AD432" s="143"/>
      <c r="AE432" s="143"/>
      <c r="AF432" s="143"/>
      <c r="AG432" s="143"/>
      <c r="AH432" s="143"/>
      <c r="AI432" s="143"/>
      <c r="AJ432" s="143"/>
      <c r="AK432" s="143"/>
      <c r="AL432" s="143"/>
      <c r="AM432" s="143"/>
      <c r="AN432" s="143"/>
      <c r="AO432" s="143"/>
      <c r="AP432" s="143"/>
      <c r="AQ432" s="143"/>
      <c r="AR432" s="143"/>
      <c r="AS432" s="143"/>
      <c r="AT432" s="143"/>
      <c r="AU432" s="143"/>
      <c r="AV432" s="143"/>
    </row>
    <row r="433" spans="13:48" x14ac:dyDescent="0.2">
      <c r="M433" s="143"/>
      <c r="N433" s="143"/>
      <c r="O433" s="143"/>
      <c r="P433" s="143"/>
      <c r="Q433" s="143"/>
      <c r="R433" s="143"/>
      <c r="S433" s="143"/>
      <c r="T433" s="143"/>
      <c r="U433" s="143"/>
      <c r="V433" s="143"/>
      <c r="W433" s="143"/>
      <c r="X433" s="143"/>
      <c r="Y433" s="143"/>
      <c r="Z433" s="143"/>
      <c r="AA433" s="143"/>
      <c r="AB433" s="143"/>
      <c r="AC433" s="143"/>
      <c r="AD433" s="143"/>
      <c r="AE433" s="143"/>
      <c r="AF433" s="143"/>
      <c r="AG433" s="143"/>
      <c r="AH433" s="143"/>
      <c r="AI433" s="143"/>
      <c r="AJ433" s="143"/>
      <c r="AK433" s="143"/>
      <c r="AL433" s="143"/>
      <c r="AM433" s="143"/>
      <c r="AN433" s="143"/>
      <c r="AO433" s="143"/>
      <c r="AP433" s="143"/>
      <c r="AQ433" s="143"/>
      <c r="AR433" s="143"/>
      <c r="AS433" s="143"/>
      <c r="AT433" s="143"/>
      <c r="AU433" s="143"/>
      <c r="AV433" s="143"/>
    </row>
    <row r="434" spans="13:48" x14ac:dyDescent="0.2">
      <c r="M434" s="143"/>
      <c r="N434" s="143"/>
      <c r="O434" s="143"/>
      <c r="P434" s="143"/>
      <c r="Q434" s="143"/>
      <c r="R434" s="143"/>
      <c r="S434" s="143"/>
      <c r="T434" s="143"/>
      <c r="U434" s="143"/>
      <c r="V434" s="143"/>
      <c r="W434" s="143"/>
      <c r="X434" s="143"/>
      <c r="Y434" s="143"/>
      <c r="Z434" s="143"/>
      <c r="AA434" s="143"/>
      <c r="AB434" s="143"/>
      <c r="AC434" s="143"/>
      <c r="AD434" s="143"/>
      <c r="AE434" s="143"/>
      <c r="AF434" s="143"/>
      <c r="AG434" s="143"/>
      <c r="AH434" s="143"/>
      <c r="AI434" s="143"/>
      <c r="AJ434" s="143"/>
      <c r="AK434" s="143"/>
      <c r="AL434" s="143"/>
      <c r="AM434" s="143"/>
      <c r="AN434" s="143"/>
      <c r="AO434" s="143"/>
      <c r="AP434" s="143"/>
      <c r="AQ434" s="143"/>
      <c r="AR434" s="143"/>
      <c r="AS434" s="143"/>
      <c r="AT434" s="143"/>
      <c r="AU434" s="143"/>
      <c r="AV434" s="143"/>
    </row>
    <row r="435" spans="13:48" x14ac:dyDescent="0.2">
      <c r="M435" s="143"/>
      <c r="N435" s="143"/>
      <c r="O435" s="143"/>
      <c r="P435" s="143"/>
      <c r="Q435" s="143"/>
      <c r="R435" s="143"/>
      <c r="S435" s="143"/>
      <c r="T435" s="143"/>
      <c r="U435" s="143"/>
      <c r="V435" s="143"/>
      <c r="W435" s="143"/>
      <c r="X435" s="143"/>
      <c r="Y435" s="143"/>
      <c r="Z435" s="143"/>
      <c r="AA435" s="143"/>
      <c r="AB435" s="143"/>
      <c r="AC435" s="143"/>
      <c r="AD435" s="143"/>
      <c r="AE435" s="143"/>
      <c r="AF435" s="143"/>
      <c r="AG435" s="143"/>
      <c r="AH435" s="143"/>
      <c r="AI435" s="143"/>
      <c r="AJ435" s="143"/>
      <c r="AK435" s="143"/>
      <c r="AL435" s="143"/>
      <c r="AM435" s="143"/>
      <c r="AN435" s="143"/>
      <c r="AO435" s="143"/>
      <c r="AP435" s="143"/>
      <c r="AQ435" s="143"/>
      <c r="AR435" s="143"/>
      <c r="AS435" s="143"/>
      <c r="AT435" s="143"/>
      <c r="AU435" s="143"/>
      <c r="AV435" s="143"/>
    </row>
    <row r="436" spans="13:48" x14ac:dyDescent="0.2">
      <c r="M436" s="143"/>
      <c r="N436" s="143"/>
      <c r="O436" s="143"/>
      <c r="P436" s="143"/>
      <c r="Q436" s="143"/>
      <c r="R436" s="143"/>
      <c r="S436" s="143"/>
      <c r="T436" s="143"/>
      <c r="U436" s="143"/>
      <c r="V436" s="143"/>
      <c r="W436" s="143"/>
      <c r="X436" s="143"/>
      <c r="Y436" s="143"/>
      <c r="Z436" s="143"/>
      <c r="AA436" s="143"/>
      <c r="AB436" s="143"/>
      <c r="AC436" s="143"/>
      <c r="AD436" s="143"/>
      <c r="AE436" s="143"/>
      <c r="AF436" s="143"/>
      <c r="AG436" s="143"/>
      <c r="AH436" s="143"/>
      <c r="AI436" s="143"/>
      <c r="AJ436" s="143"/>
      <c r="AK436" s="143"/>
      <c r="AL436" s="143"/>
      <c r="AM436" s="143"/>
      <c r="AN436" s="143"/>
      <c r="AO436" s="143"/>
      <c r="AP436" s="143"/>
      <c r="AQ436" s="143"/>
      <c r="AR436" s="143"/>
      <c r="AS436" s="143"/>
      <c r="AT436" s="143"/>
      <c r="AU436" s="143"/>
      <c r="AV436" s="143"/>
    </row>
    <row r="437" spans="13:48" x14ac:dyDescent="0.2">
      <c r="M437" s="143"/>
      <c r="N437" s="143"/>
      <c r="O437" s="143"/>
      <c r="P437" s="143"/>
      <c r="Q437" s="143"/>
      <c r="R437" s="143"/>
      <c r="S437" s="143"/>
      <c r="T437" s="143"/>
      <c r="U437" s="143"/>
      <c r="V437" s="143"/>
      <c r="W437" s="143"/>
      <c r="X437" s="143"/>
      <c r="Y437" s="143"/>
      <c r="Z437" s="143"/>
      <c r="AA437" s="143"/>
      <c r="AB437" s="143"/>
      <c r="AC437" s="143"/>
      <c r="AD437" s="143"/>
      <c r="AE437" s="143"/>
      <c r="AF437" s="143"/>
      <c r="AG437" s="143"/>
      <c r="AH437" s="143"/>
      <c r="AI437" s="143"/>
      <c r="AJ437" s="143"/>
      <c r="AK437" s="143"/>
      <c r="AL437" s="143"/>
      <c r="AM437" s="143"/>
      <c r="AN437" s="143"/>
      <c r="AO437" s="143"/>
      <c r="AP437" s="143"/>
      <c r="AQ437" s="143"/>
      <c r="AR437" s="143"/>
      <c r="AS437" s="143"/>
      <c r="AT437" s="143"/>
      <c r="AU437" s="143"/>
      <c r="AV437" s="143"/>
    </row>
    <row r="438" spans="13:48" x14ac:dyDescent="0.2">
      <c r="M438" s="143"/>
      <c r="N438" s="143"/>
      <c r="O438" s="143"/>
      <c r="P438" s="143"/>
      <c r="Q438" s="143"/>
      <c r="R438" s="143"/>
      <c r="S438" s="143"/>
      <c r="T438" s="143"/>
      <c r="U438" s="143"/>
      <c r="V438" s="143"/>
      <c r="W438" s="143"/>
      <c r="X438" s="143"/>
      <c r="Y438" s="143"/>
      <c r="Z438" s="143"/>
      <c r="AA438" s="143"/>
      <c r="AB438" s="143"/>
      <c r="AC438" s="143"/>
      <c r="AD438" s="143"/>
      <c r="AE438" s="143"/>
      <c r="AF438" s="143"/>
      <c r="AG438" s="143"/>
      <c r="AH438" s="143"/>
      <c r="AI438" s="143"/>
      <c r="AJ438" s="143"/>
      <c r="AK438" s="143"/>
      <c r="AL438" s="143"/>
      <c r="AM438" s="143"/>
      <c r="AN438" s="143"/>
      <c r="AO438" s="143"/>
      <c r="AP438" s="143"/>
      <c r="AQ438" s="143"/>
      <c r="AR438" s="143"/>
      <c r="AS438" s="143"/>
      <c r="AT438" s="143"/>
      <c r="AU438" s="143"/>
      <c r="AV438" s="143"/>
    </row>
    <row r="439" spans="13:48" x14ac:dyDescent="0.2">
      <c r="M439" s="143"/>
      <c r="N439" s="143"/>
      <c r="O439" s="143"/>
      <c r="P439" s="143"/>
      <c r="Q439" s="143"/>
      <c r="R439" s="143"/>
      <c r="S439" s="143"/>
      <c r="T439" s="143"/>
      <c r="U439" s="143"/>
      <c r="V439" s="143"/>
      <c r="W439" s="143"/>
      <c r="X439" s="143"/>
      <c r="Y439" s="143"/>
      <c r="Z439" s="143"/>
      <c r="AA439" s="143"/>
      <c r="AB439" s="143"/>
      <c r="AC439" s="143"/>
      <c r="AD439" s="143"/>
      <c r="AE439" s="143"/>
      <c r="AF439" s="143"/>
      <c r="AG439" s="143"/>
      <c r="AH439" s="143"/>
      <c r="AI439" s="143"/>
      <c r="AJ439" s="143"/>
      <c r="AK439" s="143"/>
      <c r="AL439" s="143"/>
      <c r="AM439" s="143"/>
      <c r="AN439" s="143"/>
      <c r="AO439" s="143"/>
      <c r="AP439" s="143"/>
      <c r="AQ439" s="143"/>
      <c r="AR439" s="143"/>
      <c r="AS439" s="143"/>
      <c r="AT439" s="143"/>
      <c r="AU439" s="143"/>
      <c r="AV439" s="143"/>
    </row>
    <row r="440" spans="13:48" x14ac:dyDescent="0.2">
      <c r="M440" s="143"/>
      <c r="N440" s="143"/>
      <c r="O440" s="143"/>
      <c r="P440" s="143"/>
      <c r="Q440" s="143"/>
      <c r="R440" s="143"/>
      <c r="S440" s="143"/>
      <c r="T440" s="143"/>
      <c r="U440" s="143"/>
      <c r="V440" s="143"/>
      <c r="W440" s="143"/>
      <c r="X440" s="143"/>
      <c r="Y440" s="143"/>
      <c r="Z440" s="143"/>
      <c r="AA440" s="143"/>
      <c r="AB440" s="143"/>
      <c r="AC440" s="143"/>
      <c r="AD440" s="143"/>
      <c r="AE440" s="143"/>
      <c r="AF440" s="143"/>
      <c r="AG440" s="143"/>
      <c r="AH440" s="143"/>
      <c r="AI440" s="143"/>
      <c r="AJ440" s="143"/>
      <c r="AK440" s="143"/>
      <c r="AL440" s="143"/>
      <c r="AM440" s="143"/>
      <c r="AN440" s="143"/>
      <c r="AO440" s="143"/>
      <c r="AP440" s="143"/>
      <c r="AQ440" s="143"/>
      <c r="AR440" s="143"/>
      <c r="AS440" s="143"/>
      <c r="AT440" s="143"/>
      <c r="AU440" s="143"/>
      <c r="AV440" s="143"/>
    </row>
    <row r="441" spans="13:48" x14ac:dyDescent="0.2">
      <c r="M441" s="143"/>
      <c r="N441" s="143"/>
      <c r="O441" s="143"/>
      <c r="P441" s="143"/>
      <c r="Q441" s="143"/>
      <c r="R441" s="143"/>
      <c r="S441" s="143"/>
      <c r="T441" s="143"/>
      <c r="U441" s="143"/>
      <c r="V441" s="143"/>
      <c r="W441" s="143"/>
      <c r="X441" s="143"/>
      <c r="Y441" s="143"/>
      <c r="Z441" s="143"/>
      <c r="AA441" s="143"/>
      <c r="AB441" s="143"/>
      <c r="AC441" s="143"/>
      <c r="AD441" s="143"/>
      <c r="AE441" s="143"/>
      <c r="AF441" s="143"/>
      <c r="AG441" s="143"/>
      <c r="AH441" s="143"/>
      <c r="AI441" s="143"/>
      <c r="AJ441" s="143"/>
      <c r="AK441" s="143"/>
      <c r="AL441" s="143"/>
      <c r="AM441" s="143"/>
      <c r="AN441" s="143"/>
      <c r="AO441" s="143"/>
      <c r="AP441" s="143"/>
      <c r="AQ441" s="143"/>
      <c r="AR441" s="143"/>
      <c r="AS441" s="143"/>
      <c r="AT441" s="143"/>
      <c r="AU441" s="143"/>
      <c r="AV441" s="143"/>
    </row>
    <row r="442" spans="13:48" x14ac:dyDescent="0.2">
      <c r="M442" s="143"/>
      <c r="N442" s="143"/>
      <c r="O442" s="143"/>
      <c r="P442" s="143"/>
      <c r="Q442" s="143"/>
      <c r="R442" s="143"/>
      <c r="S442" s="143"/>
      <c r="T442" s="143"/>
      <c r="U442" s="143"/>
      <c r="V442" s="143"/>
      <c r="W442" s="143"/>
      <c r="X442" s="143"/>
      <c r="Y442" s="143"/>
      <c r="Z442" s="143"/>
      <c r="AA442" s="143"/>
      <c r="AB442" s="143"/>
      <c r="AC442" s="143"/>
      <c r="AD442" s="143"/>
      <c r="AE442" s="143"/>
      <c r="AF442" s="143"/>
      <c r="AG442" s="143"/>
      <c r="AH442" s="143"/>
      <c r="AI442" s="143"/>
      <c r="AJ442" s="143"/>
      <c r="AK442" s="143"/>
      <c r="AL442" s="143"/>
      <c r="AM442" s="143"/>
      <c r="AN442" s="143"/>
      <c r="AO442" s="143"/>
      <c r="AP442" s="143"/>
      <c r="AQ442" s="143"/>
      <c r="AR442" s="143"/>
      <c r="AS442" s="143"/>
      <c r="AT442" s="143"/>
      <c r="AU442" s="143"/>
      <c r="AV442" s="143"/>
    </row>
    <row r="443" spans="13:48" x14ac:dyDescent="0.2">
      <c r="M443" s="143"/>
      <c r="N443" s="143"/>
      <c r="O443" s="143"/>
      <c r="P443" s="143"/>
      <c r="Q443" s="143"/>
      <c r="R443" s="143"/>
      <c r="S443" s="143"/>
      <c r="T443" s="143"/>
      <c r="U443" s="143"/>
      <c r="V443" s="143"/>
      <c r="W443" s="143"/>
      <c r="X443" s="143"/>
      <c r="Y443" s="143"/>
      <c r="Z443" s="143"/>
      <c r="AA443" s="143"/>
      <c r="AB443" s="143"/>
      <c r="AC443" s="143"/>
      <c r="AD443" s="143"/>
      <c r="AE443" s="143"/>
      <c r="AF443" s="143"/>
      <c r="AG443" s="143"/>
      <c r="AH443" s="143"/>
      <c r="AI443" s="143"/>
      <c r="AJ443" s="143"/>
      <c r="AK443" s="143"/>
      <c r="AL443" s="143"/>
      <c r="AM443" s="143"/>
      <c r="AN443" s="143"/>
      <c r="AO443" s="143"/>
      <c r="AP443" s="143"/>
      <c r="AQ443" s="143"/>
      <c r="AR443" s="143"/>
      <c r="AS443" s="143"/>
      <c r="AT443" s="143"/>
      <c r="AU443" s="143"/>
      <c r="AV443" s="143"/>
    </row>
    <row r="444" spans="13:48" x14ac:dyDescent="0.2">
      <c r="M444" s="143"/>
      <c r="N444" s="143"/>
      <c r="O444" s="143"/>
      <c r="P444" s="143"/>
      <c r="Q444" s="143"/>
      <c r="R444" s="143"/>
      <c r="S444" s="143"/>
      <c r="T444" s="143"/>
      <c r="U444" s="143"/>
      <c r="V444" s="143"/>
      <c r="W444" s="143"/>
      <c r="X444" s="143"/>
      <c r="Y444" s="143"/>
      <c r="Z444" s="143"/>
      <c r="AA444" s="143"/>
      <c r="AB444" s="143"/>
      <c r="AC444" s="143"/>
      <c r="AD444" s="143"/>
      <c r="AE444" s="143"/>
      <c r="AF444" s="143"/>
      <c r="AG444" s="143"/>
      <c r="AH444" s="143"/>
      <c r="AI444" s="143"/>
      <c r="AJ444" s="143"/>
      <c r="AK444" s="143"/>
      <c r="AL444" s="143"/>
      <c r="AM444" s="143"/>
      <c r="AN444" s="143"/>
      <c r="AO444" s="143"/>
      <c r="AP444" s="143"/>
      <c r="AQ444" s="143"/>
      <c r="AR444" s="143"/>
      <c r="AS444" s="143"/>
      <c r="AT444" s="143"/>
      <c r="AU444" s="143"/>
      <c r="AV444" s="143"/>
    </row>
    <row r="445" spans="13:48" x14ac:dyDescent="0.2">
      <c r="M445" s="143"/>
      <c r="N445" s="143"/>
      <c r="O445" s="143"/>
      <c r="P445" s="143"/>
      <c r="Q445" s="143"/>
      <c r="R445" s="143"/>
      <c r="S445" s="143"/>
      <c r="T445" s="143"/>
      <c r="U445" s="143"/>
      <c r="V445" s="143"/>
      <c r="W445" s="143"/>
      <c r="X445" s="143"/>
      <c r="Y445" s="143"/>
      <c r="Z445" s="143"/>
      <c r="AA445" s="143"/>
      <c r="AB445" s="143"/>
      <c r="AC445" s="143"/>
      <c r="AD445" s="143"/>
      <c r="AE445" s="143"/>
      <c r="AF445" s="143"/>
      <c r="AG445" s="143"/>
      <c r="AH445" s="143"/>
      <c r="AI445" s="143"/>
      <c r="AJ445" s="143"/>
      <c r="AK445" s="143"/>
      <c r="AL445" s="143"/>
      <c r="AM445" s="143"/>
      <c r="AN445" s="143"/>
      <c r="AO445" s="143"/>
      <c r="AP445" s="143"/>
      <c r="AQ445" s="143"/>
      <c r="AR445" s="143"/>
      <c r="AS445" s="143"/>
      <c r="AT445" s="143"/>
      <c r="AU445" s="143"/>
      <c r="AV445" s="143"/>
    </row>
    <row r="446" spans="13:48" x14ac:dyDescent="0.2">
      <c r="M446" s="143"/>
      <c r="N446" s="143"/>
      <c r="O446" s="143"/>
      <c r="P446" s="143"/>
      <c r="Q446" s="143"/>
      <c r="R446" s="143"/>
      <c r="S446" s="143"/>
      <c r="T446" s="143"/>
      <c r="U446" s="143"/>
      <c r="V446" s="143"/>
      <c r="W446" s="143"/>
      <c r="X446" s="143"/>
      <c r="Y446" s="143"/>
      <c r="Z446" s="143"/>
      <c r="AA446" s="143"/>
      <c r="AB446" s="143"/>
      <c r="AC446" s="143"/>
      <c r="AD446" s="143"/>
      <c r="AE446" s="143"/>
      <c r="AF446" s="143"/>
      <c r="AG446" s="143"/>
      <c r="AH446" s="143"/>
      <c r="AI446" s="143"/>
      <c r="AJ446" s="143"/>
      <c r="AK446" s="143"/>
      <c r="AL446" s="143"/>
      <c r="AM446" s="143"/>
      <c r="AN446" s="143"/>
      <c r="AO446" s="143"/>
      <c r="AP446" s="143"/>
      <c r="AQ446" s="143"/>
      <c r="AR446" s="143"/>
      <c r="AS446" s="143"/>
      <c r="AT446" s="143"/>
      <c r="AU446" s="143"/>
      <c r="AV446" s="143"/>
    </row>
    <row r="447" spans="13:48" x14ac:dyDescent="0.2">
      <c r="M447" s="143"/>
      <c r="N447" s="143"/>
      <c r="O447" s="143"/>
      <c r="P447" s="143"/>
      <c r="Q447" s="143"/>
      <c r="R447" s="143"/>
      <c r="S447" s="143"/>
      <c r="T447" s="143"/>
      <c r="U447" s="143"/>
      <c r="V447" s="143"/>
      <c r="W447" s="143"/>
      <c r="X447" s="143"/>
      <c r="Y447" s="143"/>
      <c r="Z447" s="143"/>
      <c r="AA447" s="143"/>
      <c r="AB447" s="143"/>
      <c r="AC447" s="143"/>
      <c r="AD447" s="143"/>
      <c r="AE447" s="143"/>
      <c r="AF447" s="143"/>
      <c r="AG447" s="143"/>
      <c r="AH447" s="143"/>
      <c r="AI447" s="143"/>
      <c r="AJ447" s="143"/>
      <c r="AK447" s="143"/>
      <c r="AL447" s="143"/>
      <c r="AM447" s="143"/>
      <c r="AN447" s="143"/>
      <c r="AO447" s="143"/>
      <c r="AP447" s="143"/>
      <c r="AQ447" s="143"/>
      <c r="AR447" s="143"/>
      <c r="AS447" s="143"/>
      <c r="AT447" s="143"/>
      <c r="AU447" s="143"/>
      <c r="AV447" s="143"/>
    </row>
    <row r="448" spans="13:48" x14ac:dyDescent="0.2">
      <c r="M448" s="143"/>
      <c r="N448" s="143"/>
      <c r="O448" s="143"/>
      <c r="P448" s="143"/>
      <c r="Q448" s="143"/>
      <c r="R448" s="143"/>
      <c r="S448" s="143"/>
      <c r="T448" s="143"/>
      <c r="U448" s="143"/>
      <c r="V448" s="143"/>
      <c r="W448" s="143"/>
      <c r="X448" s="143"/>
      <c r="Y448" s="143"/>
      <c r="Z448" s="143"/>
      <c r="AA448" s="143"/>
      <c r="AB448" s="143"/>
      <c r="AC448" s="143"/>
      <c r="AD448" s="143"/>
      <c r="AE448" s="143"/>
      <c r="AF448" s="143"/>
      <c r="AG448" s="143"/>
      <c r="AH448" s="143"/>
      <c r="AI448" s="143"/>
      <c r="AJ448" s="143"/>
      <c r="AK448" s="143"/>
      <c r="AL448" s="143"/>
      <c r="AM448" s="143"/>
      <c r="AN448" s="143"/>
      <c r="AO448" s="143"/>
      <c r="AP448" s="143"/>
      <c r="AQ448" s="143"/>
      <c r="AR448" s="143"/>
      <c r="AS448" s="143"/>
      <c r="AT448" s="143"/>
      <c r="AU448" s="143"/>
      <c r="AV448" s="143"/>
    </row>
    <row r="449" spans="13:48" x14ac:dyDescent="0.2">
      <c r="M449" s="143"/>
      <c r="N449" s="143"/>
      <c r="O449" s="143"/>
      <c r="P449" s="143"/>
      <c r="Q449" s="143"/>
      <c r="R449" s="143"/>
      <c r="S449" s="143"/>
      <c r="T449" s="143"/>
      <c r="U449" s="143"/>
      <c r="V449" s="143"/>
      <c r="W449" s="143"/>
      <c r="X449" s="143"/>
      <c r="Y449" s="143"/>
      <c r="Z449" s="143"/>
      <c r="AA449" s="143"/>
      <c r="AB449" s="143"/>
      <c r="AC449" s="143"/>
      <c r="AD449" s="143"/>
      <c r="AE449" s="143"/>
      <c r="AF449" s="143"/>
      <c r="AG449" s="143"/>
      <c r="AH449" s="143"/>
      <c r="AI449" s="143"/>
      <c r="AJ449" s="143"/>
      <c r="AK449" s="143"/>
      <c r="AL449" s="143"/>
      <c r="AM449" s="143"/>
      <c r="AN449" s="143"/>
      <c r="AO449" s="143"/>
      <c r="AP449" s="143"/>
      <c r="AQ449" s="143"/>
      <c r="AR449" s="143"/>
      <c r="AS449" s="143"/>
      <c r="AT449" s="143"/>
      <c r="AU449" s="143"/>
      <c r="AV449" s="143"/>
    </row>
    <row r="450" spans="13:48" x14ac:dyDescent="0.2">
      <c r="M450" s="143"/>
      <c r="N450" s="143"/>
      <c r="O450" s="143"/>
      <c r="P450" s="143"/>
      <c r="Q450" s="143"/>
      <c r="R450" s="143"/>
      <c r="S450" s="143"/>
      <c r="T450" s="143"/>
      <c r="U450" s="143"/>
      <c r="V450" s="143"/>
      <c r="W450" s="143"/>
      <c r="X450" s="143"/>
      <c r="Y450" s="143"/>
      <c r="Z450" s="143"/>
      <c r="AA450" s="143"/>
      <c r="AB450" s="143"/>
      <c r="AC450" s="143"/>
      <c r="AD450" s="143"/>
      <c r="AE450" s="143"/>
      <c r="AF450" s="143"/>
      <c r="AG450" s="143"/>
      <c r="AH450" s="143"/>
      <c r="AI450" s="143"/>
      <c r="AJ450" s="143"/>
      <c r="AK450" s="143"/>
      <c r="AL450" s="143"/>
      <c r="AM450" s="143"/>
      <c r="AN450" s="143"/>
      <c r="AO450" s="143"/>
      <c r="AP450" s="143"/>
      <c r="AQ450" s="143"/>
      <c r="AR450" s="143"/>
      <c r="AS450" s="143"/>
      <c r="AT450" s="143"/>
      <c r="AU450" s="143"/>
      <c r="AV450" s="143"/>
    </row>
    <row r="451" spans="13:48" x14ac:dyDescent="0.2">
      <c r="M451" s="143"/>
      <c r="N451" s="143"/>
      <c r="O451" s="143"/>
      <c r="P451" s="143"/>
      <c r="Q451" s="143"/>
      <c r="R451" s="143"/>
      <c r="S451" s="143"/>
      <c r="T451" s="143"/>
      <c r="U451" s="143"/>
      <c r="V451" s="143"/>
      <c r="W451" s="143"/>
      <c r="X451" s="143"/>
      <c r="Y451" s="143"/>
      <c r="Z451" s="143"/>
      <c r="AA451" s="143"/>
      <c r="AB451" s="143"/>
      <c r="AC451" s="143"/>
      <c r="AD451" s="143"/>
      <c r="AE451" s="143"/>
      <c r="AF451" s="143"/>
      <c r="AG451" s="143"/>
      <c r="AH451" s="143"/>
      <c r="AI451" s="143"/>
      <c r="AJ451" s="143"/>
      <c r="AK451" s="143"/>
      <c r="AL451" s="143"/>
      <c r="AM451" s="143"/>
      <c r="AN451" s="143"/>
      <c r="AO451" s="143"/>
      <c r="AP451" s="143"/>
      <c r="AQ451" s="143"/>
      <c r="AR451" s="143"/>
      <c r="AS451" s="143"/>
      <c r="AT451" s="143"/>
      <c r="AU451" s="143"/>
      <c r="AV451" s="143"/>
    </row>
    <row r="452" spans="13:48" x14ac:dyDescent="0.2">
      <c r="M452" s="143"/>
      <c r="N452" s="143"/>
      <c r="O452" s="143"/>
      <c r="P452" s="143"/>
      <c r="Q452" s="143"/>
      <c r="R452" s="143"/>
      <c r="S452" s="143"/>
      <c r="T452" s="143"/>
      <c r="U452" s="143"/>
      <c r="V452" s="143"/>
      <c r="W452" s="143"/>
      <c r="X452" s="143"/>
      <c r="Y452" s="143"/>
      <c r="Z452" s="143"/>
      <c r="AA452" s="143"/>
      <c r="AB452" s="143"/>
      <c r="AC452" s="143"/>
      <c r="AD452" s="143"/>
      <c r="AE452" s="143"/>
      <c r="AF452" s="143"/>
      <c r="AG452" s="143"/>
      <c r="AH452" s="143"/>
      <c r="AI452" s="143"/>
      <c r="AJ452" s="143"/>
      <c r="AK452" s="143"/>
      <c r="AL452" s="143"/>
      <c r="AM452" s="143"/>
      <c r="AN452" s="143"/>
      <c r="AO452" s="143"/>
      <c r="AP452" s="143"/>
      <c r="AQ452" s="143"/>
      <c r="AR452" s="143"/>
      <c r="AS452" s="143"/>
      <c r="AT452" s="143"/>
      <c r="AU452" s="143"/>
      <c r="AV452" s="143"/>
    </row>
    <row r="453" spans="13:48" x14ac:dyDescent="0.2">
      <c r="M453" s="143"/>
      <c r="N453" s="143"/>
      <c r="O453" s="143"/>
      <c r="P453" s="143"/>
      <c r="Q453" s="143"/>
      <c r="R453" s="143"/>
      <c r="S453" s="143"/>
      <c r="T453" s="143"/>
      <c r="U453" s="143"/>
      <c r="V453" s="143"/>
      <c r="W453" s="143"/>
      <c r="X453" s="143"/>
      <c r="Y453" s="143"/>
      <c r="Z453" s="143"/>
      <c r="AA453" s="143"/>
      <c r="AB453" s="143"/>
      <c r="AC453" s="143"/>
      <c r="AD453" s="143"/>
      <c r="AE453" s="143"/>
      <c r="AF453" s="143"/>
      <c r="AG453" s="143"/>
      <c r="AH453" s="143"/>
      <c r="AI453" s="143"/>
      <c r="AJ453" s="143"/>
      <c r="AK453" s="143"/>
      <c r="AL453" s="143"/>
      <c r="AM453" s="143"/>
      <c r="AN453" s="143"/>
      <c r="AO453" s="143"/>
      <c r="AP453" s="143"/>
      <c r="AQ453" s="143"/>
      <c r="AR453" s="143"/>
      <c r="AS453" s="143"/>
      <c r="AT453" s="143"/>
      <c r="AU453" s="143"/>
      <c r="AV453" s="143"/>
    </row>
    <row r="454" spans="13:48" x14ac:dyDescent="0.2">
      <c r="M454" s="143"/>
      <c r="N454" s="143"/>
      <c r="O454" s="143"/>
      <c r="P454" s="143"/>
      <c r="Q454" s="143"/>
      <c r="R454" s="143"/>
      <c r="S454" s="143"/>
      <c r="T454" s="143"/>
      <c r="U454" s="143"/>
      <c r="V454" s="143"/>
      <c r="W454" s="143"/>
      <c r="X454" s="143"/>
      <c r="Y454" s="143"/>
      <c r="Z454" s="143"/>
      <c r="AA454" s="143"/>
      <c r="AB454" s="143"/>
      <c r="AC454" s="143"/>
      <c r="AD454" s="143"/>
      <c r="AE454" s="143"/>
      <c r="AF454" s="143"/>
      <c r="AG454" s="143"/>
      <c r="AH454" s="143"/>
      <c r="AI454" s="143"/>
      <c r="AJ454" s="143"/>
      <c r="AK454" s="143"/>
      <c r="AL454" s="143"/>
      <c r="AM454" s="143"/>
      <c r="AN454" s="143"/>
      <c r="AO454" s="143"/>
      <c r="AP454" s="143"/>
      <c r="AQ454" s="143"/>
      <c r="AR454" s="143"/>
      <c r="AS454" s="143"/>
      <c r="AT454" s="143"/>
      <c r="AU454" s="143"/>
      <c r="AV454" s="143"/>
    </row>
    <row r="455" spans="13:48" x14ac:dyDescent="0.2">
      <c r="M455" s="143"/>
      <c r="N455" s="143"/>
      <c r="O455" s="143"/>
      <c r="P455" s="143"/>
      <c r="Q455" s="143"/>
      <c r="R455" s="143"/>
      <c r="S455" s="143"/>
      <c r="T455" s="143"/>
      <c r="U455" s="143"/>
      <c r="V455" s="143"/>
      <c r="W455" s="143"/>
      <c r="X455" s="143"/>
      <c r="Y455" s="143"/>
      <c r="Z455" s="143"/>
      <c r="AA455" s="143"/>
      <c r="AB455" s="143"/>
      <c r="AC455" s="143"/>
      <c r="AD455" s="143"/>
      <c r="AE455" s="143"/>
      <c r="AF455" s="143"/>
      <c r="AG455" s="143"/>
      <c r="AH455" s="143"/>
      <c r="AI455" s="143"/>
      <c r="AJ455" s="143"/>
      <c r="AK455" s="143"/>
      <c r="AL455" s="143"/>
      <c r="AM455" s="143"/>
      <c r="AN455" s="143"/>
      <c r="AO455" s="143"/>
      <c r="AP455" s="143"/>
      <c r="AQ455" s="143"/>
      <c r="AR455" s="143"/>
      <c r="AS455" s="143"/>
      <c r="AT455" s="143"/>
      <c r="AU455" s="143"/>
      <c r="AV455" s="143"/>
    </row>
    <row r="456" spans="13:48" x14ac:dyDescent="0.2">
      <c r="M456" s="143"/>
      <c r="N456" s="143"/>
      <c r="O456" s="143"/>
      <c r="P456" s="143"/>
      <c r="Q456" s="143"/>
      <c r="R456" s="143"/>
      <c r="S456" s="143"/>
      <c r="T456" s="143"/>
      <c r="U456" s="143"/>
      <c r="V456" s="143"/>
      <c r="W456" s="143"/>
      <c r="X456" s="143"/>
      <c r="Y456" s="143"/>
      <c r="Z456" s="143"/>
      <c r="AA456" s="143"/>
      <c r="AB456" s="143"/>
      <c r="AC456" s="143"/>
      <c r="AD456" s="143"/>
      <c r="AE456" s="143"/>
      <c r="AF456" s="143"/>
      <c r="AG456" s="143"/>
      <c r="AH456" s="143"/>
      <c r="AI456" s="143"/>
      <c r="AJ456" s="143"/>
      <c r="AK456" s="143"/>
      <c r="AL456" s="143"/>
      <c r="AM456" s="143"/>
      <c r="AN456" s="143"/>
      <c r="AO456" s="143"/>
      <c r="AP456" s="143"/>
      <c r="AQ456" s="143"/>
      <c r="AR456" s="143"/>
      <c r="AS456" s="143"/>
      <c r="AT456" s="143"/>
      <c r="AU456" s="143"/>
      <c r="AV456" s="143"/>
    </row>
    <row r="457" spans="13:48" x14ac:dyDescent="0.2">
      <c r="M457" s="143"/>
      <c r="N457" s="143"/>
      <c r="O457" s="143"/>
      <c r="P457" s="143"/>
      <c r="Q457" s="143"/>
      <c r="R457" s="143"/>
      <c r="S457" s="143"/>
      <c r="T457" s="143"/>
      <c r="U457" s="143"/>
      <c r="V457" s="143"/>
      <c r="W457" s="143"/>
      <c r="X457" s="143"/>
      <c r="Y457" s="143"/>
      <c r="Z457" s="143"/>
      <c r="AA457" s="143"/>
      <c r="AB457" s="143"/>
      <c r="AC457" s="143"/>
      <c r="AD457" s="143"/>
      <c r="AE457" s="143"/>
      <c r="AF457" s="143"/>
      <c r="AG457" s="143"/>
      <c r="AH457" s="143"/>
      <c r="AI457" s="143"/>
      <c r="AJ457" s="143"/>
      <c r="AK457" s="143"/>
      <c r="AL457" s="143"/>
      <c r="AM457" s="143"/>
      <c r="AN457" s="143"/>
      <c r="AO457" s="143"/>
      <c r="AP457" s="143"/>
      <c r="AQ457" s="143"/>
      <c r="AR457" s="143"/>
      <c r="AS457" s="143"/>
      <c r="AT457" s="143"/>
      <c r="AU457" s="143"/>
      <c r="AV457" s="143"/>
    </row>
    <row r="458" spans="13:48" x14ac:dyDescent="0.2">
      <c r="M458" s="143"/>
      <c r="N458" s="143"/>
      <c r="O458" s="143"/>
      <c r="P458" s="143"/>
      <c r="Q458" s="143"/>
      <c r="R458" s="143"/>
      <c r="S458" s="143"/>
      <c r="T458" s="143"/>
      <c r="U458" s="143"/>
      <c r="V458" s="143"/>
      <c r="W458" s="143"/>
      <c r="X458" s="143"/>
      <c r="Y458" s="143"/>
      <c r="Z458" s="143"/>
      <c r="AA458" s="143"/>
      <c r="AB458" s="143"/>
      <c r="AC458" s="143"/>
      <c r="AD458" s="143"/>
      <c r="AE458" s="143"/>
      <c r="AF458" s="143"/>
      <c r="AG458" s="143"/>
      <c r="AH458" s="143"/>
      <c r="AI458" s="143"/>
      <c r="AJ458" s="143"/>
      <c r="AK458" s="143"/>
      <c r="AL458" s="143"/>
      <c r="AM458" s="143"/>
      <c r="AN458" s="143"/>
      <c r="AO458" s="143"/>
      <c r="AP458" s="143"/>
      <c r="AQ458" s="143"/>
      <c r="AR458" s="143"/>
      <c r="AS458" s="143"/>
      <c r="AT458" s="143"/>
      <c r="AU458" s="143"/>
      <c r="AV458" s="143"/>
    </row>
    <row r="459" spans="13:48" x14ac:dyDescent="0.2">
      <c r="M459" s="143"/>
      <c r="N459" s="143"/>
      <c r="O459" s="143"/>
      <c r="P459" s="143"/>
      <c r="Q459" s="143"/>
      <c r="R459" s="143"/>
      <c r="S459" s="143"/>
      <c r="T459" s="143"/>
      <c r="U459" s="143"/>
      <c r="V459" s="143"/>
      <c r="W459" s="143"/>
      <c r="X459" s="143"/>
      <c r="Y459" s="143"/>
      <c r="Z459" s="143"/>
      <c r="AA459" s="143"/>
      <c r="AB459" s="143"/>
      <c r="AC459" s="143"/>
      <c r="AD459" s="143"/>
      <c r="AE459" s="143"/>
      <c r="AF459" s="143"/>
      <c r="AG459" s="143"/>
      <c r="AH459" s="143"/>
      <c r="AI459" s="143"/>
      <c r="AJ459" s="143"/>
      <c r="AK459" s="143"/>
      <c r="AL459" s="143"/>
      <c r="AM459" s="143"/>
      <c r="AN459" s="143"/>
      <c r="AO459" s="143"/>
      <c r="AP459" s="143"/>
      <c r="AQ459" s="143"/>
      <c r="AR459" s="143"/>
      <c r="AS459" s="143"/>
      <c r="AT459" s="143"/>
      <c r="AU459" s="143"/>
      <c r="AV459" s="143"/>
    </row>
    <row r="460" spans="13:48" x14ac:dyDescent="0.2">
      <c r="M460" s="143"/>
      <c r="N460" s="143"/>
      <c r="O460" s="143"/>
      <c r="P460" s="143"/>
      <c r="Q460" s="143"/>
      <c r="R460" s="143"/>
      <c r="S460" s="143"/>
      <c r="T460" s="143"/>
      <c r="U460" s="143"/>
      <c r="V460" s="143"/>
      <c r="W460" s="143"/>
      <c r="X460" s="143"/>
      <c r="Y460" s="143"/>
      <c r="Z460" s="143"/>
      <c r="AA460" s="143"/>
      <c r="AB460" s="143"/>
      <c r="AC460" s="143"/>
      <c r="AD460" s="143"/>
      <c r="AE460" s="143"/>
      <c r="AF460" s="143"/>
      <c r="AG460" s="143"/>
      <c r="AH460" s="143"/>
      <c r="AI460" s="143"/>
      <c r="AJ460" s="143"/>
      <c r="AK460" s="143"/>
      <c r="AL460" s="143"/>
      <c r="AM460" s="143"/>
      <c r="AN460" s="143"/>
      <c r="AO460" s="143"/>
      <c r="AP460" s="143"/>
      <c r="AQ460" s="143"/>
      <c r="AR460" s="143"/>
      <c r="AS460" s="143"/>
      <c r="AT460" s="143"/>
      <c r="AU460" s="143"/>
      <c r="AV460" s="143"/>
    </row>
    <row r="461" spans="13:48" x14ac:dyDescent="0.2">
      <c r="M461" s="143"/>
      <c r="N461" s="143"/>
      <c r="O461" s="143"/>
      <c r="P461" s="143"/>
      <c r="Q461" s="143"/>
      <c r="R461" s="143"/>
      <c r="S461" s="143"/>
      <c r="T461" s="143"/>
      <c r="U461" s="143"/>
      <c r="V461" s="143"/>
      <c r="W461" s="143"/>
      <c r="X461" s="143"/>
      <c r="Y461" s="143"/>
      <c r="Z461" s="143"/>
      <c r="AA461" s="143"/>
      <c r="AB461" s="143"/>
      <c r="AC461" s="143"/>
      <c r="AD461" s="143"/>
      <c r="AE461" s="143"/>
      <c r="AF461" s="143"/>
      <c r="AG461" s="143"/>
      <c r="AH461" s="143"/>
      <c r="AI461" s="143"/>
      <c r="AJ461" s="143"/>
      <c r="AK461" s="143"/>
      <c r="AL461" s="143"/>
      <c r="AM461" s="143"/>
      <c r="AN461" s="143"/>
      <c r="AO461" s="143"/>
      <c r="AP461" s="143"/>
      <c r="AQ461" s="143"/>
      <c r="AR461" s="143"/>
      <c r="AS461" s="143"/>
      <c r="AT461" s="143"/>
      <c r="AU461" s="143"/>
      <c r="AV461" s="143"/>
    </row>
    <row r="462" spans="13:48" x14ac:dyDescent="0.2">
      <c r="M462" s="143"/>
      <c r="N462" s="143"/>
      <c r="O462" s="143"/>
      <c r="P462" s="143"/>
      <c r="Q462" s="143"/>
      <c r="R462" s="143"/>
      <c r="S462" s="143"/>
      <c r="T462" s="143"/>
      <c r="U462" s="143"/>
      <c r="V462" s="143"/>
      <c r="W462" s="143"/>
      <c r="X462" s="143"/>
      <c r="Y462" s="143"/>
      <c r="Z462" s="143"/>
      <c r="AA462" s="143"/>
      <c r="AB462" s="143"/>
      <c r="AC462" s="143"/>
      <c r="AD462" s="143"/>
      <c r="AE462" s="143"/>
      <c r="AF462" s="143"/>
      <c r="AG462" s="143"/>
      <c r="AH462" s="143"/>
      <c r="AI462" s="143"/>
      <c r="AJ462" s="143"/>
      <c r="AK462" s="143"/>
      <c r="AL462" s="143"/>
      <c r="AM462" s="143"/>
      <c r="AN462" s="143"/>
      <c r="AO462" s="143"/>
      <c r="AP462" s="143"/>
      <c r="AQ462" s="143"/>
      <c r="AR462" s="143"/>
      <c r="AS462" s="143"/>
      <c r="AT462" s="143"/>
      <c r="AU462" s="143"/>
      <c r="AV462" s="143"/>
    </row>
    <row r="463" spans="13:48" x14ac:dyDescent="0.2">
      <c r="M463" s="143"/>
      <c r="N463" s="143"/>
      <c r="O463" s="143"/>
      <c r="P463" s="143"/>
      <c r="Q463" s="143"/>
      <c r="R463" s="143"/>
      <c r="S463" s="143"/>
      <c r="T463" s="143"/>
      <c r="U463" s="143"/>
      <c r="V463" s="143"/>
      <c r="W463" s="143"/>
      <c r="X463" s="143"/>
      <c r="Y463" s="143"/>
      <c r="Z463" s="143"/>
      <c r="AA463" s="143"/>
      <c r="AB463" s="143"/>
      <c r="AC463" s="143"/>
      <c r="AD463" s="143"/>
      <c r="AE463" s="143"/>
      <c r="AF463" s="143"/>
      <c r="AG463" s="143"/>
      <c r="AH463" s="143"/>
      <c r="AI463" s="143"/>
      <c r="AJ463" s="143"/>
      <c r="AK463" s="143"/>
      <c r="AL463" s="143"/>
      <c r="AM463" s="143"/>
      <c r="AN463" s="143"/>
      <c r="AO463" s="143"/>
      <c r="AP463" s="143"/>
      <c r="AQ463" s="143"/>
      <c r="AR463" s="143"/>
      <c r="AS463" s="143"/>
      <c r="AT463" s="143"/>
      <c r="AU463" s="143"/>
      <c r="AV463" s="143"/>
    </row>
    <row r="464" spans="13:48" x14ac:dyDescent="0.2">
      <c r="M464" s="143"/>
      <c r="N464" s="143"/>
      <c r="O464" s="143"/>
      <c r="P464" s="143"/>
      <c r="Q464" s="143"/>
      <c r="R464" s="143"/>
      <c r="S464" s="143"/>
      <c r="T464" s="143"/>
      <c r="U464" s="143"/>
      <c r="V464" s="143"/>
      <c r="W464" s="143"/>
      <c r="X464" s="143"/>
      <c r="Y464" s="143"/>
      <c r="Z464" s="143"/>
      <c r="AA464" s="143"/>
      <c r="AB464" s="143"/>
      <c r="AC464" s="143"/>
      <c r="AD464" s="143"/>
      <c r="AE464" s="143"/>
      <c r="AF464" s="143"/>
      <c r="AG464" s="143"/>
      <c r="AH464" s="143"/>
      <c r="AI464" s="143"/>
      <c r="AJ464" s="143"/>
      <c r="AK464" s="143"/>
      <c r="AL464" s="143"/>
      <c r="AM464" s="143"/>
      <c r="AN464" s="143"/>
      <c r="AO464" s="143"/>
      <c r="AP464" s="143"/>
      <c r="AQ464" s="143"/>
      <c r="AR464" s="143"/>
      <c r="AS464" s="143"/>
      <c r="AT464" s="143"/>
      <c r="AU464" s="143"/>
      <c r="AV464" s="143"/>
    </row>
    <row r="465" spans="13:48" x14ac:dyDescent="0.2">
      <c r="M465" s="143"/>
      <c r="N465" s="143"/>
      <c r="O465" s="143"/>
      <c r="P465" s="143"/>
      <c r="Q465" s="143"/>
      <c r="R465" s="143"/>
      <c r="S465" s="143"/>
      <c r="T465" s="143"/>
      <c r="U465" s="143"/>
      <c r="V465" s="143"/>
      <c r="W465" s="143"/>
      <c r="X465" s="143"/>
      <c r="Y465" s="143"/>
      <c r="Z465" s="143"/>
      <c r="AA465" s="143"/>
      <c r="AB465" s="143"/>
      <c r="AC465" s="143"/>
      <c r="AD465" s="143"/>
      <c r="AE465" s="143"/>
      <c r="AF465" s="143"/>
      <c r="AG465" s="143"/>
      <c r="AH465" s="143"/>
      <c r="AI465" s="143"/>
      <c r="AJ465" s="143"/>
      <c r="AK465" s="143"/>
      <c r="AL465" s="143"/>
      <c r="AM465" s="143"/>
      <c r="AN465" s="143"/>
      <c r="AO465" s="143"/>
      <c r="AP465" s="143"/>
      <c r="AQ465" s="143"/>
      <c r="AR465" s="143"/>
      <c r="AS465" s="143"/>
      <c r="AT465" s="143"/>
      <c r="AU465" s="143"/>
      <c r="AV465" s="143"/>
    </row>
    <row r="466" spans="13:48" x14ac:dyDescent="0.2">
      <c r="M466" s="143"/>
      <c r="N466" s="143"/>
      <c r="O466" s="143"/>
      <c r="P466" s="143"/>
      <c r="Q466" s="143"/>
      <c r="R466" s="143"/>
      <c r="S466" s="143"/>
      <c r="T466" s="143"/>
      <c r="U466" s="143"/>
      <c r="V466" s="143"/>
      <c r="W466" s="143"/>
      <c r="X466" s="143"/>
      <c r="Y466" s="143"/>
      <c r="Z466" s="143"/>
      <c r="AA466" s="143"/>
      <c r="AB466" s="143"/>
      <c r="AC466" s="143"/>
      <c r="AD466" s="143"/>
      <c r="AE466" s="143"/>
      <c r="AF466" s="143"/>
      <c r="AG466" s="143"/>
      <c r="AH466" s="143"/>
      <c r="AI466" s="143"/>
      <c r="AJ466" s="143"/>
      <c r="AK466" s="143"/>
      <c r="AL466" s="143"/>
      <c r="AM466" s="143"/>
      <c r="AN466" s="143"/>
      <c r="AO466" s="143"/>
      <c r="AP466" s="143"/>
      <c r="AQ466" s="143"/>
      <c r="AR466" s="143"/>
      <c r="AS466" s="143"/>
      <c r="AT466" s="143"/>
      <c r="AU466" s="143"/>
      <c r="AV466" s="143"/>
    </row>
    <row r="467" spans="13:48" x14ac:dyDescent="0.2">
      <c r="M467" s="143"/>
      <c r="N467" s="143"/>
      <c r="O467" s="143"/>
      <c r="P467" s="143"/>
      <c r="Q467" s="143"/>
      <c r="R467" s="143"/>
      <c r="S467" s="143"/>
      <c r="T467" s="143"/>
      <c r="U467" s="143"/>
      <c r="V467" s="143"/>
      <c r="W467" s="143"/>
      <c r="X467" s="143"/>
      <c r="Y467" s="143"/>
      <c r="Z467" s="143"/>
      <c r="AA467" s="143"/>
      <c r="AB467" s="143"/>
      <c r="AC467" s="143"/>
      <c r="AD467" s="143"/>
      <c r="AE467" s="143"/>
      <c r="AF467" s="143"/>
      <c r="AG467" s="143"/>
      <c r="AH467" s="143"/>
      <c r="AI467" s="143"/>
      <c r="AJ467" s="143"/>
      <c r="AK467" s="143"/>
      <c r="AL467" s="143"/>
      <c r="AM467" s="143"/>
      <c r="AN467" s="143"/>
      <c r="AO467" s="143"/>
      <c r="AP467" s="143"/>
      <c r="AQ467" s="143"/>
      <c r="AR467" s="143"/>
      <c r="AS467" s="143"/>
      <c r="AT467" s="143"/>
      <c r="AU467" s="143"/>
      <c r="AV467" s="143"/>
    </row>
    <row r="468" spans="13:48" x14ac:dyDescent="0.2">
      <c r="M468" s="143"/>
      <c r="N468" s="143"/>
      <c r="O468" s="143"/>
      <c r="P468" s="143"/>
      <c r="Q468" s="143"/>
      <c r="R468" s="143"/>
      <c r="S468" s="143"/>
      <c r="T468" s="143"/>
      <c r="U468" s="143"/>
      <c r="V468" s="143"/>
      <c r="W468" s="143"/>
      <c r="X468" s="143"/>
      <c r="Y468" s="143"/>
      <c r="Z468" s="143"/>
      <c r="AA468" s="143"/>
      <c r="AB468" s="143"/>
      <c r="AC468" s="143"/>
      <c r="AD468" s="143"/>
      <c r="AE468" s="143"/>
      <c r="AF468" s="143"/>
      <c r="AG468" s="143"/>
      <c r="AH468" s="143"/>
      <c r="AI468" s="143"/>
      <c r="AJ468" s="143"/>
      <c r="AK468" s="143"/>
      <c r="AL468" s="143"/>
      <c r="AM468" s="143"/>
      <c r="AN468" s="143"/>
      <c r="AO468" s="143"/>
      <c r="AP468" s="143"/>
      <c r="AQ468" s="143"/>
      <c r="AR468" s="143"/>
      <c r="AS468" s="143"/>
      <c r="AT468" s="143"/>
      <c r="AU468" s="143"/>
      <c r="AV468" s="143"/>
    </row>
    <row r="469" spans="13:48" x14ac:dyDescent="0.2">
      <c r="M469" s="143"/>
      <c r="N469" s="143"/>
      <c r="O469" s="143"/>
      <c r="P469" s="143"/>
      <c r="Q469" s="143"/>
      <c r="R469" s="143"/>
      <c r="S469" s="143"/>
      <c r="T469" s="143"/>
      <c r="U469" s="143"/>
      <c r="V469" s="143"/>
      <c r="W469" s="143"/>
      <c r="X469" s="143"/>
      <c r="Y469" s="143"/>
      <c r="Z469" s="143"/>
      <c r="AA469" s="143"/>
      <c r="AB469" s="143"/>
      <c r="AC469" s="143"/>
      <c r="AD469" s="143"/>
      <c r="AE469" s="143"/>
      <c r="AF469" s="143"/>
      <c r="AG469" s="143"/>
      <c r="AH469" s="143"/>
      <c r="AI469" s="143"/>
      <c r="AJ469" s="143"/>
      <c r="AK469" s="143"/>
      <c r="AL469" s="143"/>
      <c r="AM469" s="143"/>
      <c r="AN469" s="143"/>
      <c r="AO469" s="143"/>
      <c r="AP469" s="143"/>
      <c r="AQ469" s="143"/>
      <c r="AR469" s="143"/>
      <c r="AS469" s="143"/>
      <c r="AT469" s="143"/>
      <c r="AU469" s="143"/>
      <c r="AV469" s="143"/>
    </row>
    <row r="470" spans="13:48" x14ac:dyDescent="0.2">
      <c r="M470" s="143"/>
      <c r="N470" s="143"/>
      <c r="O470" s="143"/>
      <c r="P470" s="143"/>
      <c r="Q470" s="143"/>
      <c r="R470" s="143"/>
      <c r="S470" s="143"/>
      <c r="T470" s="143"/>
      <c r="U470" s="143"/>
      <c r="V470" s="143"/>
      <c r="W470" s="143"/>
      <c r="X470" s="143"/>
      <c r="Y470" s="143"/>
      <c r="Z470" s="143"/>
      <c r="AA470" s="143"/>
      <c r="AB470" s="143"/>
      <c r="AC470" s="143"/>
      <c r="AD470" s="143"/>
      <c r="AE470" s="143"/>
      <c r="AF470" s="143"/>
      <c r="AG470" s="143"/>
      <c r="AH470" s="143"/>
      <c r="AI470" s="143"/>
      <c r="AJ470" s="143"/>
      <c r="AK470" s="143"/>
      <c r="AL470" s="143"/>
      <c r="AM470" s="143"/>
      <c r="AN470" s="143"/>
      <c r="AO470" s="143"/>
      <c r="AP470" s="143"/>
      <c r="AQ470" s="143"/>
      <c r="AR470" s="143"/>
      <c r="AS470" s="143"/>
      <c r="AT470" s="143"/>
      <c r="AU470" s="143"/>
      <c r="AV470" s="143"/>
    </row>
    <row r="471" spans="13:48" x14ac:dyDescent="0.2">
      <c r="M471" s="143"/>
      <c r="N471" s="143"/>
      <c r="O471" s="143"/>
      <c r="P471" s="143"/>
      <c r="Q471" s="143"/>
      <c r="R471" s="143"/>
      <c r="S471" s="143"/>
      <c r="T471" s="143"/>
      <c r="U471" s="143"/>
      <c r="V471" s="143"/>
      <c r="W471" s="143"/>
      <c r="X471" s="143"/>
      <c r="Y471" s="143"/>
      <c r="Z471" s="143"/>
      <c r="AA471" s="143"/>
      <c r="AB471" s="143"/>
      <c r="AC471" s="143"/>
      <c r="AD471" s="143"/>
      <c r="AE471" s="143"/>
      <c r="AF471" s="143"/>
      <c r="AG471" s="143"/>
      <c r="AH471" s="143"/>
      <c r="AI471" s="143"/>
      <c r="AJ471" s="143"/>
      <c r="AK471" s="143"/>
      <c r="AL471" s="143"/>
      <c r="AM471" s="143"/>
      <c r="AN471" s="143"/>
      <c r="AO471" s="143"/>
      <c r="AP471" s="143"/>
      <c r="AQ471" s="143"/>
      <c r="AR471" s="143"/>
      <c r="AS471" s="143"/>
      <c r="AT471" s="143"/>
      <c r="AU471" s="143"/>
      <c r="AV471" s="143"/>
    </row>
    <row r="472" spans="13:48" x14ac:dyDescent="0.2">
      <c r="M472" s="143"/>
      <c r="N472" s="143"/>
      <c r="O472" s="143"/>
      <c r="P472" s="143"/>
      <c r="Q472" s="143"/>
      <c r="R472" s="143"/>
      <c r="S472" s="143"/>
      <c r="T472" s="143"/>
      <c r="U472" s="143"/>
      <c r="V472" s="143"/>
      <c r="W472" s="143"/>
      <c r="X472" s="143"/>
      <c r="Y472" s="143"/>
      <c r="Z472" s="143"/>
      <c r="AA472" s="143"/>
      <c r="AB472" s="143"/>
      <c r="AC472" s="143"/>
      <c r="AD472" s="143"/>
      <c r="AE472" s="143"/>
      <c r="AF472" s="143"/>
      <c r="AG472" s="143"/>
      <c r="AH472" s="143"/>
      <c r="AI472" s="143"/>
      <c r="AJ472" s="143"/>
      <c r="AK472" s="143"/>
      <c r="AL472" s="143"/>
      <c r="AM472" s="143"/>
      <c r="AN472" s="143"/>
      <c r="AO472" s="143"/>
      <c r="AP472" s="143"/>
      <c r="AQ472" s="143"/>
      <c r="AR472" s="143"/>
      <c r="AS472" s="143"/>
      <c r="AT472" s="143"/>
      <c r="AU472" s="143"/>
      <c r="AV472" s="143"/>
    </row>
    <row r="473" spans="13:48" x14ac:dyDescent="0.2">
      <c r="M473" s="143"/>
      <c r="N473" s="143"/>
      <c r="O473" s="143"/>
      <c r="P473" s="143"/>
      <c r="Q473" s="143"/>
      <c r="R473" s="143"/>
      <c r="S473" s="143"/>
      <c r="T473" s="143"/>
      <c r="U473" s="143"/>
      <c r="V473" s="143"/>
      <c r="W473" s="143"/>
      <c r="X473" s="143"/>
      <c r="Y473" s="143"/>
      <c r="Z473" s="143"/>
      <c r="AA473" s="143"/>
      <c r="AB473" s="143"/>
      <c r="AC473" s="143"/>
      <c r="AD473" s="143"/>
      <c r="AE473" s="143"/>
      <c r="AF473" s="143"/>
      <c r="AG473" s="143"/>
      <c r="AH473" s="143"/>
      <c r="AI473" s="143"/>
      <c r="AJ473" s="143"/>
      <c r="AK473" s="143"/>
      <c r="AL473" s="143"/>
      <c r="AM473" s="143"/>
      <c r="AN473" s="143"/>
      <c r="AO473" s="143"/>
      <c r="AP473" s="143"/>
      <c r="AQ473" s="143"/>
      <c r="AR473" s="143"/>
      <c r="AS473" s="143"/>
      <c r="AT473" s="143"/>
      <c r="AU473" s="143"/>
      <c r="AV473" s="143"/>
    </row>
    <row r="474" spans="13:48" x14ac:dyDescent="0.2">
      <c r="M474" s="143"/>
      <c r="N474" s="143"/>
      <c r="O474" s="143"/>
      <c r="P474" s="143"/>
      <c r="Q474" s="143"/>
      <c r="R474" s="143"/>
      <c r="S474" s="143"/>
      <c r="T474" s="143"/>
      <c r="U474" s="143"/>
      <c r="V474" s="143"/>
      <c r="W474" s="143"/>
      <c r="X474" s="143"/>
      <c r="Y474" s="143"/>
      <c r="Z474" s="143"/>
      <c r="AA474" s="143"/>
      <c r="AB474" s="143"/>
      <c r="AC474" s="143"/>
      <c r="AD474" s="143"/>
      <c r="AE474" s="143"/>
      <c r="AF474" s="143"/>
      <c r="AG474" s="143"/>
      <c r="AH474" s="143"/>
      <c r="AI474" s="143"/>
      <c r="AJ474" s="143"/>
      <c r="AK474" s="143"/>
      <c r="AL474" s="143"/>
      <c r="AM474" s="143"/>
      <c r="AN474" s="143"/>
      <c r="AO474" s="143"/>
      <c r="AP474" s="143"/>
      <c r="AQ474" s="143"/>
      <c r="AR474" s="143"/>
      <c r="AS474" s="143"/>
      <c r="AT474" s="143"/>
      <c r="AU474" s="143"/>
      <c r="AV474" s="143"/>
    </row>
    <row r="475" spans="13:48" x14ac:dyDescent="0.2">
      <c r="M475" s="143"/>
      <c r="N475" s="143"/>
      <c r="O475" s="143"/>
      <c r="P475" s="143"/>
      <c r="Q475" s="143"/>
      <c r="R475" s="143"/>
      <c r="S475" s="143"/>
      <c r="T475" s="143"/>
      <c r="U475" s="143"/>
      <c r="V475" s="143"/>
      <c r="W475" s="143"/>
      <c r="X475" s="143"/>
      <c r="Y475" s="143"/>
      <c r="Z475" s="143"/>
      <c r="AA475" s="143"/>
      <c r="AB475" s="143"/>
      <c r="AC475" s="143"/>
      <c r="AD475" s="143"/>
      <c r="AE475" s="143"/>
      <c r="AF475" s="143"/>
      <c r="AG475" s="143"/>
      <c r="AH475" s="143"/>
      <c r="AI475" s="143"/>
      <c r="AJ475" s="143"/>
      <c r="AK475" s="143"/>
      <c r="AL475" s="143"/>
      <c r="AM475" s="143"/>
      <c r="AN475" s="143"/>
      <c r="AO475" s="143"/>
      <c r="AP475" s="143"/>
      <c r="AQ475" s="143"/>
      <c r="AR475" s="143"/>
      <c r="AS475" s="143"/>
      <c r="AT475" s="143"/>
      <c r="AU475" s="143"/>
      <c r="AV475" s="143"/>
    </row>
    <row r="476" spans="13:48" x14ac:dyDescent="0.2">
      <c r="M476" s="143"/>
      <c r="N476" s="143"/>
      <c r="O476" s="143"/>
      <c r="P476" s="143"/>
      <c r="Q476" s="143"/>
      <c r="R476" s="143"/>
      <c r="S476" s="143"/>
      <c r="T476" s="143"/>
      <c r="U476" s="143"/>
      <c r="V476" s="143"/>
      <c r="W476" s="143"/>
      <c r="X476" s="143"/>
      <c r="Y476" s="143"/>
      <c r="Z476" s="143"/>
      <c r="AA476" s="143"/>
      <c r="AB476" s="143"/>
      <c r="AC476" s="143"/>
      <c r="AD476" s="143"/>
      <c r="AE476" s="143"/>
      <c r="AF476" s="143"/>
      <c r="AG476" s="143"/>
      <c r="AH476" s="143"/>
      <c r="AI476" s="143"/>
      <c r="AJ476" s="143"/>
      <c r="AK476" s="143"/>
      <c r="AL476" s="143"/>
      <c r="AM476" s="143"/>
      <c r="AN476" s="143"/>
      <c r="AO476" s="143"/>
      <c r="AP476" s="143"/>
      <c r="AQ476" s="143"/>
      <c r="AR476" s="143"/>
      <c r="AS476" s="143"/>
      <c r="AT476" s="143"/>
      <c r="AU476" s="143"/>
      <c r="AV476" s="143"/>
    </row>
    <row r="477" spans="13:48" x14ac:dyDescent="0.2">
      <c r="M477" s="143"/>
      <c r="N477" s="143"/>
      <c r="O477" s="143"/>
      <c r="P477" s="143"/>
      <c r="Q477" s="143"/>
      <c r="R477" s="143"/>
      <c r="S477" s="143"/>
      <c r="T477" s="143"/>
      <c r="U477" s="143"/>
      <c r="V477" s="143"/>
      <c r="W477" s="143"/>
      <c r="X477" s="143"/>
      <c r="Y477" s="143"/>
      <c r="Z477" s="143"/>
      <c r="AA477" s="143"/>
      <c r="AB477" s="143"/>
      <c r="AC477" s="143"/>
      <c r="AD477" s="143"/>
      <c r="AE477" s="143"/>
      <c r="AF477" s="143"/>
      <c r="AG477" s="143"/>
      <c r="AH477" s="143"/>
      <c r="AI477" s="143"/>
      <c r="AJ477" s="143"/>
      <c r="AK477" s="143"/>
      <c r="AL477" s="143"/>
      <c r="AM477" s="143"/>
      <c r="AN477" s="143"/>
      <c r="AO477" s="143"/>
      <c r="AP477" s="143"/>
      <c r="AQ477" s="143"/>
      <c r="AR477" s="143"/>
      <c r="AS477" s="143"/>
      <c r="AT477" s="143"/>
      <c r="AU477" s="143"/>
      <c r="AV477" s="143"/>
    </row>
    <row r="478" spans="13:48" x14ac:dyDescent="0.2">
      <c r="M478" s="143"/>
      <c r="N478" s="143"/>
      <c r="O478" s="143"/>
      <c r="P478" s="143"/>
      <c r="Q478" s="143"/>
      <c r="R478" s="143"/>
      <c r="S478" s="143"/>
      <c r="T478" s="143"/>
      <c r="U478" s="143"/>
      <c r="V478" s="143"/>
      <c r="W478" s="143"/>
      <c r="X478" s="143"/>
      <c r="Y478" s="143"/>
      <c r="Z478" s="143"/>
      <c r="AA478" s="143"/>
      <c r="AB478" s="143"/>
      <c r="AC478" s="143"/>
      <c r="AD478" s="143"/>
      <c r="AE478" s="143"/>
      <c r="AF478" s="143"/>
      <c r="AG478" s="143"/>
      <c r="AH478" s="143"/>
      <c r="AI478" s="143"/>
      <c r="AJ478" s="143"/>
      <c r="AK478" s="143"/>
      <c r="AL478" s="143"/>
      <c r="AM478" s="143"/>
      <c r="AN478" s="143"/>
      <c r="AO478" s="143"/>
      <c r="AP478" s="143"/>
      <c r="AQ478" s="143"/>
      <c r="AR478" s="143"/>
      <c r="AS478" s="143"/>
      <c r="AT478" s="143"/>
      <c r="AU478" s="143"/>
      <c r="AV478" s="143"/>
    </row>
    <row r="479" spans="13:48" x14ac:dyDescent="0.2">
      <c r="M479" s="143"/>
      <c r="N479" s="143"/>
      <c r="O479" s="143"/>
      <c r="P479" s="143"/>
      <c r="Q479" s="143"/>
      <c r="R479" s="143"/>
      <c r="S479" s="143"/>
      <c r="T479" s="143"/>
      <c r="U479" s="143"/>
      <c r="V479" s="143"/>
      <c r="W479" s="143"/>
      <c r="X479" s="143"/>
      <c r="Y479" s="143"/>
      <c r="Z479" s="143"/>
      <c r="AA479" s="143"/>
      <c r="AB479" s="143"/>
      <c r="AC479" s="143"/>
      <c r="AD479" s="143"/>
      <c r="AE479" s="143"/>
      <c r="AF479" s="143"/>
      <c r="AG479" s="143"/>
      <c r="AH479" s="143"/>
      <c r="AI479" s="143"/>
      <c r="AJ479" s="143"/>
      <c r="AK479" s="143"/>
      <c r="AL479" s="143"/>
      <c r="AM479" s="143"/>
      <c r="AN479" s="143"/>
      <c r="AO479" s="143"/>
      <c r="AP479" s="143"/>
      <c r="AQ479" s="143"/>
      <c r="AR479" s="143"/>
      <c r="AS479" s="143"/>
      <c r="AT479" s="143"/>
      <c r="AU479" s="143"/>
      <c r="AV479" s="143"/>
    </row>
    <row r="480" spans="13:48" x14ac:dyDescent="0.2">
      <c r="M480" s="143"/>
      <c r="N480" s="143"/>
      <c r="O480" s="143"/>
      <c r="P480" s="143"/>
      <c r="Q480" s="143"/>
      <c r="R480" s="143"/>
      <c r="S480" s="143"/>
      <c r="T480" s="143"/>
      <c r="U480" s="143"/>
      <c r="V480" s="143"/>
      <c r="W480" s="143"/>
      <c r="X480" s="143"/>
      <c r="Y480" s="143"/>
      <c r="Z480" s="143"/>
      <c r="AA480" s="143"/>
      <c r="AB480" s="143"/>
      <c r="AC480" s="143"/>
      <c r="AD480" s="143"/>
      <c r="AE480" s="143"/>
      <c r="AF480" s="143"/>
      <c r="AG480" s="143"/>
      <c r="AH480" s="143"/>
      <c r="AI480" s="143"/>
      <c r="AJ480" s="143"/>
      <c r="AK480" s="143"/>
      <c r="AL480" s="143"/>
      <c r="AM480" s="143"/>
      <c r="AN480" s="143"/>
      <c r="AO480" s="143"/>
      <c r="AP480" s="143"/>
      <c r="AQ480" s="143"/>
      <c r="AR480" s="143"/>
      <c r="AS480" s="143"/>
      <c r="AT480" s="143"/>
      <c r="AU480" s="143"/>
      <c r="AV480" s="143"/>
    </row>
    <row r="481" spans="13:48" x14ac:dyDescent="0.2">
      <c r="M481" s="143"/>
      <c r="N481" s="143"/>
      <c r="O481" s="143"/>
      <c r="P481" s="143"/>
      <c r="Q481" s="143"/>
      <c r="R481" s="143"/>
      <c r="S481" s="143"/>
      <c r="T481" s="143"/>
      <c r="U481" s="143"/>
      <c r="V481" s="143"/>
      <c r="W481" s="143"/>
      <c r="X481" s="143"/>
      <c r="Y481" s="143"/>
      <c r="Z481" s="143"/>
      <c r="AA481" s="143"/>
      <c r="AB481" s="143"/>
      <c r="AC481" s="143"/>
      <c r="AD481" s="143"/>
      <c r="AE481" s="143"/>
      <c r="AF481" s="143"/>
      <c r="AG481" s="143"/>
      <c r="AH481" s="143"/>
      <c r="AI481" s="143"/>
      <c r="AJ481" s="143"/>
      <c r="AK481" s="143"/>
      <c r="AL481" s="143"/>
      <c r="AM481" s="143"/>
      <c r="AN481" s="143"/>
      <c r="AO481" s="143"/>
      <c r="AP481" s="143"/>
      <c r="AQ481" s="143"/>
      <c r="AR481" s="143"/>
      <c r="AS481" s="143"/>
      <c r="AT481" s="143"/>
      <c r="AU481" s="143"/>
      <c r="AV481" s="143"/>
    </row>
    <row r="482" spans="13:48" x14ac:dyDescent="0.2">
      <c r="M482" s="143"/>
      <c r="N482" s="143"/>
      <c r="O482" s="143"/>
      <c r="P482" s="143"/>
      <c r="Q482" s="143"/>
      <c r="R482" s="143"/>
      <c r="S482" s="143"/>
      <c r="T482" s="143"/>
      <c r="U482" s="143"/>
      <c r="V482" s="143"/>
      <c r="W482" s="143"/>
      <c r="X482" s="143"/>
      <c r="Y482" s="143"/>
      <c r="Z482" s="143"/>
      <c r="AA482" s="143"/>
      <c r="AB482" s="143"/>
      <c r="AC482" s="143"/>
      <c r="AD482" s="143"/>
      <c r="AE482" s="143"/>
      <c r="AF482" s="143"/>
      <c r="AG482" s="143"/>
      <c r="AH482" s="143"/>
      <c r="AI482" s="143"/>
      <c r="AJ482" s="143"/>
      <c r="AK482" s="143"/>
      <c r="AL482" s="143"/>
      <c r="AM482" s="143"/>
      <c r="AN482" s="143"/>
      <c r="AO482" s="143"/>
      <c r="AP482" s="143"/>
      <c r="AQ482" s="143"/>
      <c r="AR482" s="143"/>
      <c r="AS482" s="143"/>
      <c r="AT482" s="143"/>
      <c r="AU482" s="143"/>
      <c r="AV482" s="143"/>
    </row>
    <row r="483" spans="13:48" x14ac:dyDescent="0.2">
      <c r="M483" s="143"/>
      <c r="N483" s="143"/>
      <c r="O483" s="143"/>
      <c r="P483" s="143"/>
      <c r="Q483" s="143"/>
      <c r="R483" s="143"/>
      <c r="S483" s="143"/>
      <c r="T483" s="143"/>
      <c r="U483" s="143"/>
      <c r="V483" s="143"/>
      <c r="W483" s="143"/>
      <c r="X483" s="143"/>
      <c r="Y483" s="143"/>
      <c r="Z483" s="143"/>
      <c r="AA483" s="143"/>
      <c r="AB483" s="143"/>
      <c r="AC483" s="143"/>
      <c r="AD483" s="143"/>
      <c r="AE483" s="143"/>
      <c r="AF483" s="143"/>
      <c r="AG483" s="143"/>
      <c r="AH483" s="143"/>
      <c r="AI483" s="143"/>
      <c r="AJ483" s="143"/>
      <c r="AK483" s="143"/>
      <c r="AL483" s="143"/>
      <c r="AM483" s="143"/>
      <c r="AN483" s="143"/>
      <c r="AO483" s="143"/>
      <c r="AP483" s="143"/>
      <c r="AQ483" s="143"/>
      <c r="AR483" s="143"/>
      <c r="AS483" s="143"/>
      <c r="AT483" s="143"/>
      <c r="AU483" s="143"/>
      <c r="AV483" s="143"/>
    </row>
    <row r="484" spans="13:48" x14ac:dyDescent="0.2">
      <c r="M484" s="143"/>
      <c r="N484" s="143"/>
      <c r="O484" s="143"/>
      <c r="P484" s="143"/>
      <c r="Q484" s="143"/>
      <c r="R484" s="143"/>
      <c r="S484" s="143"/>
      <c r="T484" s="143"/>
      <c r="U484" s="143"/>
      <c r="V484" s="143"/>
      <c r="W484" s="143"/>
      <c r="X484" s="143"/>
      <c r="Y484" s="143"/>
      <c r="Z484" s="143"/>
      <c r="AA484" s="143"/>
      <c r="AB484" s="143"/>
      <c r="AC484" s="143"/>
      <c r="AD484" s="143"/>
      <c r="AE484" s="143"/>
      <c r="AF484" s="143"/>
      <c r="AG484" s="143"/>
      <c r="AH484" s="143"/>
      <c r="AI484" s="143"/>
      <c r="AJ484" s="143"/>
      <c r="AK484" s="143"/>
      <c r="AL484" s="143"/>
      <c r="AM484" s="143"/>
      <c r="AN484" s="143"/>
      <c r="AO484" s="143"/>
      <c r="AP484" s="143"/>
      <c r="AQ484" s="143"/>
      <c r="AR484" s="143"/>
      <c r="AS484" s="143"/>
      <c r="AT484" s="143"/>
      <c r="AU484" s="143"/>
      <c r="AV484" s="143"/>
    </row>
    <row r="485" spans="13:48" x14ac:dyDescent="0.2">
      <c r="M485" s="143"/>
      <c r="N485" s="143"/>
      <c r="O485" s="143"/>
      <c r="P485" s="143"/>
      <c r="Q485" s="143"/>
      <c r="R485" s="143"/>
      <c r="S485" s="143"/>
      <c r="T485" s="143"/>
      <c r="U485" s="143"/>
      <c r="V485" s="143"/>
      <c r="W485" s="143"/>
      <c r="X485" s="143"/>
      <c r="Y485" s="143"/>
      <c r="Z485" s="143"/>
      <c r="AA485" s="143"/>
      <c r="AB485" s="143"/>
      <c r="AC485" s="143"/>
      <c r="AD485" s="143"/>
      <c r="AE485" s="143"/>
      <c r="AF485" s="143"/>
      <c r="AG485" s="143"/>
      <c r="AH485" s="143"/>
      <c r="AI485" s="143"/>
      <c r="AJ485" s="143"/>
      <c r="AK485" s="143"/>
      <c r="AL485" s="143"/>
      <c r="AM485" s="143"/>
      <c r="AN485" s="143"/>
      <c r="AO485" s="143"/>
      <c r="AP485" s="143"/>
      <c r="AQ485" s="143"/>
      <c r="AR485" s="143"/>
      <c r="AS485" s="143"/>
      <c r="AT485" s="143"/>
      <c r="AU485" s="143"/>
      <c r="AV485" s="143"/>
    </row>
    <row r="486" spans="13:48" x14ac:dyDescent="0.2">
      <c r="M486" s="143"/>
      <c r="N486" s="143"/>
      <c r="O486" s="143"/>
      <c r="P486" s="143"/>
      <c r="Q486" s="143"/>
      <c r="R486" s="143"/>
      <c r="S486" s="143"/>
      <c r="T486" s="143"/>
      <c r="U486" s="143"/>
      <c r="V486" s="143"/>
      <c r="W486" s="143"/>
      <c r="X486" s="143"/>
      <c r="Y486" s="143"/>
      <c r="Z486" s="143"/>
      <c r="AA486" s="143"/>
      <c r="AB486" s="143"/>
      <c r="AC486" s="143"/>
      <c r="AD486" s="143"/>
      <c r="AE486" s="143"/>
      <c r="AF486" s="143"/>
      <c r="AG486" s="143"/>
      <c r="AH486" s="143"/>
      <c r="AI486" s="143"/>
      <c r="AJ486" s="143"/>
      <c r="AK486" s="143"/>
      <c r="AL486" s="143"/>
      <c r="AM486" s="143"/>
      <c r="AN486" s="143"/>
      <c r="AO486" s="143"/>
      <c r="AP486" s="143"/>
      <c r="AQ486" s="143"/>
      <c r="AR486" s="143"/>
      <c r="AS486" s="143"/>
      <c r="AT486" s="143"/>
      <c r="AU486" s="143"/>
      <c r="AV486" s="143"/>
    </row>
    <row r="487" spans="13:48" x14ac:dyDescent="0.2">
      <c r="M487" s="143"/>
      <c r="N487" s="143"/>
      <c r="O487" s="143"/>
      <c r="P487" s="143"/>
      <c r="Q487" s="143"/>
      <c r="R487" s="143"/>
      <c r="S487" s="143"/>
      <c r="T487" s="143"/>
      <c r="U487" s="143"/>
      <c r="V487" s="143"/>
      <c r="W487" s="143"/>
      <c r="X487" s="143"/>
      <c r="Y487" s="143"/>
      <c r="Z487" s="143"/>
      <c r="AA487" s="143"/>
      <c r="AB487" s="143"/>
      <c r="AC487" s="143"/>
      <c r="AD487" s="143"/>
      <c r="AE487" s="143"/>
      <c r="AF487" s="143"/>
      <c r="AG487" s="143"/>
      <c r="AH487" s="143"/>
      <c r="AI487" s="143"/>
      <c r="AJ487" s="143"/>
      <c r="AK487" s="143"/>
      <c r="AL487" s="143"/>
      <c r="AM487" s="143"/>
      <c r="AN487" s="143"/>
      <c r="AO487" s="143"/>
      <c r="AP487" s="143"/>
      <c r="AQ487" s="143"/>
      <c r="AR487" s="143"/>
      <c r="AS487" s="143"/>
      <c r="AT487" s="143"/>
      <c r="AU487" s="143"/>
      <c r="AV487" s="143"/>
    </row>
    <row r="488" spans="13:48" x14ac:dyDescent="0.2">
      <c r="M488" s="143"/>
      <c r="N488" s="143"/>
      <c r="O488" s="143"/>
      <c r="P488" s="143"/>
      <c r="Q488" s="143"/>
      <c r="R488" s="143"/>
      <c r="S488" s="143"/>
      <c r="T488" s="143"/>
      <c r="U488" s="143"/>
      <c r="V488" s="143"/>
      <c r="W488" s="143"/>
      <c r="X488" s="143"/>
      <c r="Y488" s="143"/>
      <c r="Z488" s="143"/>
      <c r="AA488" s="143"/>
      <c r="AB488" s="143"/>
      <c r="AC488" s="143"/>
      <c r="AD488" s="143"/>
      <c r="AE488" s="143"/>
      <c r="AF488" s="143"/>
      <c r="AG488" s="143"/>
      <c r="AH488" s="143"/>
      <c r="AI488" s="143"/>
      <c r="AJ488" s="143"/>
      <c r="AK488" s="143"/>
      <c r="AL488" s="143"/>
      <c r="AM488" s="143"/>
      <c r="AN488" s="143"/>
      <c r="AO488" s="143"/>
      <c r="AP488" s="143"/>
      <c r="AQ488" s="143"/>
      <c r="AR488" s="143"/>
      <c r="AS488" s="143"/>
      <c r="AT488" s="143"/>
      <c r="AU488" s="143"/>
      <c r="AV488" s="143"/>
    </row>
    <row r="489" spans="13:48" x14ac:dyDescent="0.2">
      <c r="M489" s="143"/>
      <c r="N489" s="143"/>
      <c r="O489" s="143"/>
      <c r="P489" s="143"/>
      <c r="Q489" s="143"/>
      <c r="R489" s="143"/>
      <c r="S489" s="143"/>
      <c r="T489" s="143"/>
      <c r="U489" s="143"/>
      <c r="V489" s="143"/>
      <c r="W489" s="143"/>
      <c r="X489" s="143"/>
      <c r="Y489" s="143"/>
      <c r="Z489" s="143"/>
      <c r="AA489" s="143"/>
      <c r="AB489" s="143"/>
      <c r="AC489" s="143"/>
      <c r="AD489" s="143"/>
      <c r="AE489" s="143"/>
      <c r="AF489" s="143"/>
      <c r="AG489" s="143"/>
      <c r="AH489" s="143"/>
      <c r="AI489" s="143"/>
      <c r="AJ489" s="143"/>
      <c r="AK489" s="143"/>
      <c r="AL489" s="143"/>
      <c r="AM489" s="143"/>
      <c r="AN489" s="143"/>
      <c r="AO489" s="143"/>
      <c r="AP489" s="143"/>
      <c r="AQ489" s="143"/>
      <c r="AR489" s="143"/>
      <c r="AS489" s="143"/>
      <c r="AT489" s="143"/>
      <c r="AU489" s="143"/>
      <c r="AV489" s="143"/>
    </row>
    <row r="490" spans="13:48" x14ac:dyDescent="0.2">
      <c r="M490" s="143"/>
      <c r="N490" s="143"/>
      <c r="O490" s="143"/>
      <c r="P490" s="143"/>
      <c r="Q490" s="143"/>
      <c r="R490" s="143"/>
      <c r="S490" s="143"/>
      <c r="T490" s="143"/>
      <c r="U490" s="143"/>
      <c r="V490" s="143"/>
      <c r="W490" s="143"/>
      <c r="X490" s="143"/>
      <c r="Y490" s="143"/>
      <c r="Z490" s="143"/>
      <c r="AA490" s="143"/>
      <c r="AB490" s="143"/>
      <c r="AC490" s="143"/>
      <c r="AD490" s="143"/>
      <c r="AE490" s="143"/>
      <c r="AF490" s="143"/>
      <c r="AG490" s="143"/>
      <c r="AH490" s="143"/>
      <c r="AI490" s="143"/>
      <c r="AJ490" s="143"/>
      <c r="AK490" s="143"/>
      <c r="AL490" s="143"/>
      <c r="AM490" s="143"/>
      <c r="AN490" s="143"/>
      <c r="AO490" s="143"/>
      <c r="AP490" s="143"/>
      <c r="AQ490" s="143"/>
      <c r="AR490" s="143"/>
      <c r="AS490" s="143"/>
      <c r="AT490" s="143"/>
      <c r="AU490" s="143"/>
      <c r="AV490" s="143"/>
    </row>
    <row r="491" spans="13:48" x14ac:dyDescent="0.2">
      <c r="M491" s="143"/>
      <c r="N491" s="143"/>
      <c r="O491" s="143"/>
      <c r="P491" s="143"/>
      <c r="Q491" s="143"/>
      <c r="R491" s="143"/>
      <c r="S491" s="143"/>
      <c r="T491" s="143"/>
      <c r="U491" s="143"/>
      <c r="V491" s="143"/>
      <c r="W491" s="143"/>
      <c r="X491" s="143"/>
      <c r="Y491" s="143"/>
      <c r="Z491" s="143"/>
      <c r="AA491" s="143"/>
      <c r="AB491" s="143"/>
      <c r="AC491" s="143"/>
      <c r="AD491" s="143"/>
      <c r="AE491" s="143"/>
      <c r="AF491" s="143"/>
      <c r="AG491" s="143"/>
      <c r="AH491" s="143"/>
      <c r="AI491" s="143"/>
      <c r="AJ491" s="143"/>
      <c r="AK491" s="143"/>
      <c r="AL491" s="143"/>
      <c r="AM491" s="143"/>
      <c r="AN491" s="143"/>
      <c r="AO491" s="143"/>
      <c r="AP491" s="143"/>
      <c r="AQ491" s="143"/>
      <c r="AR491" s="143"/>
      <c r="AS491" s="143"/>
      <c r="AT491" s="143"/>
      <c r="AU491" s="143"/>
      <c r="AV491" s="143"/>
    </row>
    <row r="492" spans="13:48" x14ac:dyDescent="0.2">
      <c r="M492" s="143"/>
      <c r="N492" s="143"/>
      <c r="O492" s="143"/>
      <c r="P492" s="143"/>
      <c r="Q492" s="143"/>
      <c r="R492" s="143"/>
      <c r="S492" s="143"/>
      <c r="T492" s="143"/>
      <c r="U492" s="143"/>
      <c r="V492" s="143"/>
      <c r="W492" s="143"/>
      <c r="X492" s="143"/>
      <c r="Y492" s="143"/>
      <c r="Z492" s="143"/>
      <c r="AA492" s="143"/>
      <c r="AB492" s="143"/>
      <c r="AC492" s="143"/>
      <c r="AD492" s="143"/>
      <c r="AE492" s="143"/>
      <c r="AF492" s="143"/>
      <c r="AG492" s="143"/>
      <c r="AH492" s="143"/>
      <c r="AI492" s="143"/>
      <c r="AJ492" s="143"/>
      <c r="AK492" s="143"/>
      <c r="AL492" s="143"/>
      <c r="AM492" s="143"/>
      <c r="AN492" s="143"/>
      <c r="AO492" s="143"/>
      <c r="AP492" s="143"/>
      <c r="AQ492" s="143"/>
      <c r="AR492" s="143"/>
      <c r="AS492" s="143"/>
      <c r="AT492" s="143"/>
      <c r="AU492" s="143"/>
      <c r="AV492" s="143"/>
    </row>
    <row r="493" spans="13:48" x14ac:dyDescent="0.2">
      <c r="M493" s="143"/>
      <c r="N493" s="143"/>
      <c r="O493" s="143"/>
      <c r="P493" s="143"/>
      <c r="Q493" s="143"/>
      <c r="R493" s="143"/>
      <c r="S493" s="143"/>
      <c r="T493" s="143"/>
      <c r="U493" s="143"/>
      <c r="V493" s="143"/>
      <c r="W493" s="143"/>
      <c r="X493" s="143"/>
      <c r="Y493" s="143"/>
      <c r="Z493" s="143"/>
      <c r="AA493" s="143"/>
      <c r="AB493" s="143"/>
      <c r="AC493" s="143"/>
      <c r="AD493" s="143"/>
      <c r="AE493" s="143"/>
      <c r="AF493" s="143"/>
      <c r="AG493" s="143"/>
      <c r="AH493" s="143"/>
      <c r="AI493" s="143"/>
      <c r="AJ493" s="143"/>
      <c r="AK493" s="143"/>
      <c r="AL493" s="143"/>
      <c r="AM493" s="143"/>
      <c r="AN493" s="143"/>
      <c r="AO493" s="143"/>
      <c r="AP493" s="143"/>
      <c r="AQ493" s="143"/>
      <c r="AR493" s="143"/>
      <c r="AS493" s="143"/>
      <c r="AT493" s="143"/>
      <c r="AU493" s="143"/>
      <c r="AV493" s="143"/>
    </row>
    <row r="494" spans="13:48" x14ac:dyDescent="0.2">
      <c r="M494" s="143"/>
      <c r="N494" s="143"/>
      <c r="O494" s="143"/>
      <c r="P494" s="143"/>
      <c r="Q494" s="143"/>
      <c r="R494" s="143"/>
      <c r="S494" s="143"/>
      <c r="T494" s="143"/>
      <c r="U494" s="143"/>
      <c r="V494" s="143"/>
      <c r="W494" s="143"/>
      <c r="X494" s="143"/>
      <c r="Y494" s="143"/>
      <c r="Z494" s="143"/>
      <c r="AA494" s="143"/>
      <c r="AB494" s="143"/>
      <c r="AC494" s="143"/>
      <c r="AD494" s="143"/>
      <c r="AE494" s="143"/>
      <c r="AF494" s="143"/>
      <c r="AG494" s="143"/>
      <c r="AH494" s="143"/>
      <c r="AI494" s="143"/>
      <c r="AJ494" s="143"/>
      <c r="AK494" s="143"/>
      <c r="AL494" s="143"/>
      <c r="AM494" s="143"/>
      <c r="AN494" s="143"/>
      <c r="AO494" s="143"/>
      <c r="AP494" s="143"/>
      <c r="AQ494" s="143"/>
      <c r="AR494" s="143"/>
      <c r="AS494" s="143"/>
      <c r="AT494" s="143"/>
      <c r="AU494" s="143"/>
      <c r="AV494" s="143"/>
    </row>
    <row r="495" spans="13:48" x14ac:dyDescent="0.2">
      <c r="M495" s="143"/>
      <c r="N495" s="143"/>
      <c r="O495" s="143"/>
      <c r="P495" s="143"/>
      <c r="Q495" s="143"/>
      <c r="R495" s="143"/>
      <c r="S495" s="143"/>
      <c r="T495" s="143"/>
      <c r="U495" s="143"/>
      <c r="V495" s="143"/>
      <c r="W495" s="143"/>
      <c r="X495" s="143"/>
      <c r="Y495" s="143"/>
      <c r="Z495" s="143"/>
      <c r="AA495" s="143"/>
      <c r="AB495" s="143"/>
      <c r="AC495" s="143"/>
      <c r="AD495" s="143"/>
      <c r="AE495" s="143"/>
      <c r="AF495" s="143"/>
      <c r="AG495" s="143"/>
      <c r="AH495" s="143"/>
      <c r="AI495" s="143"/>
      <c r="AJ495" s="143"/>
      <c r="AK495" s="143"/>
      <c r="AL495" s="143"/>
      <c r="AM495" s="143"/>
      <c r="AN495" s="143"/>
      <c r="AO495" s="143"/>
      <c r="AP495" s="143"/>
      <c r="AQ495" s="143"/>
      <c r="AR495" s="143"/>
      <c r="AS495" s="143"/>
      <c r="AT495" s="143"/>
      <c r="AU495" s="143"/>
      <c r="AV495" s="143"/>
    </row>
    <row r="496" spans="13:48" x14ac:dyDescent="0.2">
      <c r="M496" s="143"/>
      <c r="N496" s="143"/>
      <c r="O496" s="143"/>
      <c r="P496" s="143"/>
      <c r="Q496" s="143"/>
      <c r="R496" s="143"/>
      <c r="S496" s="143"/>
      <c r="T496" s="143"/>
      <c r="U496" s="143"/>
      <c r="V496" s="143"/>
      <c r="W496" s="143"/>
      <c r="X496" s="143"/>
      <c r="Y496" s="143"/>
      <c r="Z496" s="143"/>
      <c r="AA496" s="143"/>
      <c r="AB496" s="143"/>
      <c r="AC496" s="143"/>
      <c r="AD496" s="143"/>
      <c r="AE496" s="143"/>
      <c r="AF496" s="143"/>
      <c r="AG496" s="143"/>
      <c r="AH496" s="143"/>
      <c r="AI496" s="143"/>
      <c r="AJ496" s="143"/>
      <c r="AK496" s="143"/>
      <c r="AL496" s="143"/>
      <c r="AM496" s="143"/>
      <c r="AN496" s="143"/>
      <c r="AO496" s="143"/>
      <c r="AP496" s="143"/>
      <c r="AQ496" s="143"/>
      <c r="AR496" s="143"/>
      <c r="AS496" s="143"/>
      <c r="AT496" s="143"/>
      <c r="AU496" s="143"/>
      <c r="AV496" s="143"/>
    </row>
    <row r="497" spans="13:48" x14ac:dyDescent="0.2">
      <c r="M497" s="143"/>
      <c r="N497" s="143"/>
      <c r="O497" s="143"/>
      <c r="P497" s="143"/>
      <c r="Q497" s="143"/>
      <c r="R497" s="143"/>
      <c r="S497" s="143"/>
      <c r="T497" s="143"/>
      <c r="U497" s="143"/>
      <c r="V497" s="143"/>
      <c r="W497" s="143"/>
      <c r="X497" s="143"/>
      <c r="Y497" s="143"/>
      <c r="Z497" s="143"/>
      <c r="AA497" s="143"/>
      <c r="AB497" s="143"/>
      <c r="AC497" s="143"/>
      <c r="AD497" s="143"/>
      <c r="AE497" s="143"/>
      <c r="AF497" s="143"/>
      <c r="AG497" s="143"/>
      <c r="AH497" s="143"/>
      <c r="AI497" s="143"/>
      <c r="AJ497" s="143"/>
      <c r="AK497" s="143"/>
      <c r="AL497" s="143"/>
      <c r="AM497" s="143"/>
      <c r="AN497" s="143"/>
      <c r="AO497" s="143"/>
      <c r="AP497" s="143"/>
      <c r="AQ497" s="143"/>
      <c r="AR497" s="143"/>
      <c r="AS497" s="143"/>
      <c r="AT497" s="143"/>
      <c r="AU497" s="143"/>
      <c r="AV497" s="143"/>
    </row>
    <row r="498" spans="13:48" x14ac:dyDescent="0.2">
      <c r="M498" s="143"/>
      <c r="N498" s="143"/>
      <c r="O498" s="143"/>
      <c r="P498" s="143"/>
      <c r="Q498" s="143"/>
      <c r="R498" s="143"/>
      <c r="S498" s="143"/>
      <c r="T498" s="143"/>
      <c r="U498" s="143"/>
      <c r="V498" s="143"/>
      <c r="W498" s="143"/>
      <c r="X498" s="143"/>
      <c r="Y498" s="143"/>
      <c r="Z498" s="143"/>
      <c r="AA498" s="143"/>
      <c r="AB498" s="143"/>
      <c r="AC498" s="143"/>
      <c r="AD498" s="143"/>
      <c r="AE498" s="143"/>
      <c r="AF498" s="143"/>
      <c r="AG498" s="143"/>
      <c r="AH498" s="143"/>
      <c r="AI498" s="143"/>
      <c r="AJ498" s="143"/>
      <c r="AK498" s="143"/>
      <c r="AL498" s="143"/>
      <c r="AM498" s="143"/>
      <c r="AN498" s="143"/>
      <c r="AO498" s="143"/>
      <c r="AP498" s="143"/>
      <c r="AQ498" s="143"/>
      <c r="AR498" s="143"/>
      <c r="AS498" s="143"/>
      <c r="AT498" s="143"/>
      <c r="AU498" s="143"/>
      <c r="AV498" s="143"/>
    </row>
    <row r="499" spans="13:48" x14ac:dyDescent="0.2">
      <c r="M499" s="143"/>
      <c r="N499" s="143"/>
      <c r="O499" s="143"/>
      <c r="P499" s="143"/>
      <c r="Q499" s="143"/>
      <c r="R499" s="143"/>
      <c r="S499" s="143"/>
      <c r="T499" s="143"/>
      <c r="U499" s="143"/>
      <c r="V499" s="143"/>
      <c r="W499" s="143"/>
      <c r="X499" s="143"/>
      <c r="Y499" s="143"/>
      <c r="Z499" s="143"/>
      <c r="AA499" s="143"/>
      <c r="AB499" s="143"/>
      <c r="AC499" s="143"/>
      <c r="AD499" s="143"/>
      <c r="AE499" s="143"/>
      <c r="AF499" s="143"/>
      <c r="AG499" s="143"/>
      <c r="AH499" s="143"/>
      <c r="AI499" s="143"/>
      <c r="AJ499" s="143"/>
      <c r="AK499" s="143"/>
      <c r="AL499" s="143"/>
      <c r="AM499" s="143"/>
      <c r="AN499" s="143"/>
      <c r="AO499" s="143"/>
      <c r="AP499" s="143"/>
      <c r="AQ499" s="143"/>
      <c r="AR499" s="143"/>
      <c r="AS499" s="143"/>
      <c r="AT499" s="143"/>
      <c r="AU499" s="143"/>
      <c r="AV499" s="143"/>
    </row>
    <row r="500" spans="13:48" x14ac:dyDescent="0.2">
      <c r="M500" s="143"/>
      <c r="N500" s="143"/>
      <c r="O500" s="143"/>
      <c r="P500" s="143"/>
      <c r="Q500" s="143"/>
      <c r="R500" s="143"/>
      <c r="S500" s="143"/>
      <c r="T500" s="143"/>
      <c r="U500" s="143"/>
      <c r="V500" s="143"/>
      <c r="W500" s="143"/>
      <c r="X500" s="143"/>
      <c r="Y500" s="143"/>
      <c r="Z500" s="143"/>
      <c r="AA500" s="143"/>
      <c r="AB500" s="143"/>
      <c r="AC500" s="143"/>
      <c r="AD500" s="143"/>
      <c r="AE500" s="143"/>
      <c r="AF500" s="143"/>
      <c r="AG500" s="143"/>
      <c r="AH500" s="143"/>
      <c r="AI500" s="143"/>
      <c r="AJ500" s="143"/>
      <c r="AK500" s="143"/>
      <c r="AL500" s="143"/>
      <c r="AM500" s="143"/>
      <c r="AN500" s="143"/>
      <c r="AO500" s="143"/>
      <c r="AP500" s="143"/>
      <c r="AQ500" s="143"/>
      <c r="AR500" s="143"/>
      <c r="AS500" s="143"/>
      <c r="AT500" s="143"/>
      <c r="AU500" s="143"/>
      <c r="AV500" s="143"/>
    </row>
    <row r="501" spans="13:48" x14ac:dyDescent="0.2">
      <c r="M501" s="143"/>
      <c r="N501" s="143"/>
      <c r="O501" s="143"/>
      <c r="P501" s="143"/>
      <c r="Q501" s="143"/>
      <c r="R501" s="143"/>
      <c r="S501" s="143"/>
      <c r="T501" s="143"/>
      <c r="U501" s="143"/>
      <c r="V501" s="143"/>
      <c r="W501" s="143"/>
      <c r="X501" s="143"/>
      <c r="Y501" s="143"/>
      <c r="Z501" s="143"/>
      <c r="AA501" s="143"/>
      <c r="AB501" s="143"/>
      <c r="AC501" s="143"/>
      <c r="AD501" s="143"/>
      <c r="AE501" s="143"/>
      <c r="AF501" s="143"/>
      <c r="AG501" s="143"/>
      <c r="AH501" s="143"/>
      <c r="AI501" s="143"/>
      <c r="AJ501" s="143"/>
      <c r="AK501" s="143"/>
      <c r="AL501" s="143"/>
      <c r="AM501" s="143"/>
      <c r="AN501" s="143"/>
      <c r="AO501" s="143"/>
      <c r="AP501" s="143"/>
      <c r="AQ501" s="143"/>
      <c r="AR501" s="143"/>
      <c r="AS501" s="143"/>
      <c r="AT501" s="143"/>
      <c r="AU501" s="143"/>
      <c r="AV501" s="143"/>
    </row>
    <row r="502" spans="13:48" x14ac:dyDescent="0.2">
      <c r="M502" s="143"/>
      <c r="N502" s="143"/>
      <c r="O502" s="143"/>
      <c r="P502" s="143"/>
      <c r="Q502" s="143"/>
      <c r="R502" s="143"/>
      <c r="S502" s="143"/>
      <c r="T502" s="143"/>
      <c r="U502" s="143"/>
      <c r="V502" s="143"/>
      <c r="W502" s="143"/>
      <c r="X502" s="143"/>
      <c r="Y502" s="143"/>
      <c r="Z502" s="143"/>
      <c r="AA502" s="143"/>
      <c r="AB502" s="143"/>
      <c r="AC502" s="143"/>
      <c r="AD502" s="143"/>
      <c r="AE502" s="143"/>
      <c r="AF502" s="143"/>
      <c r="AG502" s="143"/>
      <c r="AH502" s="143"/>
      <c r="AI502" s="143"/>
      <c r="AJ502" s="143"/>
      <c r="AK502" s="143"/>
      <c r="AL502" s="143"/>
      <c r="AM502" s="143"/>
      <c r="AN502" s="143"/>
      <c r="AO502" s="143"/>
      <c r="AP502" s="143"/>
      <c r="AQ502" s="143"/>
      <c r="AR502" s="143"/>
      <c r="AS502" s="143"/>
      <c r="AT502" s="143"/>
      <c r="AU502" s="143"/>
      <c r="AV502" s="143"/>
    </row>
    <row r="503" spans="13:48" x14ac:dyDescent="0.2">
      <c r="M503" s="143"/>
      <c r="N503" s="143"/>
      <c r="O503" s="143"/>
      <c r="P503" s="143"/>
      <c r="Q503" s="143"/>
      <c r="R503" s="143"/>
      <c r="S503" s="143"/>
      <c r="T503" s="143"/>
      <c r="U503" s="143"/>
      <c r="V503" s="143"/>
      <c r="W503" s="143"/>
      <c r="X503" s="143"/>
      <c r="Y503" s="143"/>
      <c r="Z503" s="143"/>
      <c r="AA503" s="143"/>
      <c r="AB503" s="143"/>
      <c r="AC503" s="143"/>
      <c r="AD503" s="143"/>
      <c r="AE503" s="143"/>
      <c r="AF503" s="143"/>
      <c r="AG503" s="143"/>
      <c r="AH503" s="143"/>
      <c r="AI503" s="143"/>
      <c r="AJ503" s="143"/>
      <c r="AK503" s="143"/>
      <c r="AL503" s="143"/>
      <c r="AM503" s="143"/>
      <c r="AN503" s="143"/>
      <c r="AO503" s="143"/>
      <c r="AP503" s="143"/>
      <c r="AQ503" s="143"/>
      <c r="AR503" s="143"/>
      <c r="AS503" s="143"/>
      <c r="AT503" s="143"/>
      <c r="AU503" s="143"/>
      <c r="AV503" s="143"/>
    </row>
    <row r="504" spans="13:48" x14ac:dyDescent="0.2">
      <c r="M504" s="143"/>
      <c r="N504" s="143"/>
      <c r="O504" s="143"/>
      <c r="P504" s="143"/>
      <c r="Q504" s="143"/>
      <c r="R504" s="143"/>
      <c r="S504" s="143"/>
      <c r="T504" s="143"/>
      <c r="U504" s="143"/>
      <c r="V504" s="143"/>
      <c r="W504" s="143"/>
      <c r="X504" s="143"/>
      <c r="Y504" s="143"/>
      <c r="Z504" s="143"/>
      <c r="AA504" s="143"/>
      <c r="AB504" s="143"/>
      <c r="AC504" s="143"/>
      <c r="AD504" s="143"/>
      <c r="AE504" s="143"/>
      <c r="AF504" s="143"/>
      <c r="AG504" s="143"/>
      <c r="AH504" s="143"/>
      <c r="AI504" s="143"/>
      <c r="AJ504" s="143"/>
      <c r="AK504" s="143"/>
      <c r="AL504" s="143"/>
      <c r="AM504" s="143"/>
      <c r="AN504" s="143"/>
      <c r="AO504" s="143"/>
      <c r="AP504" s="143"/>
      <c r="AQ504" s="143"/>
      <c r="AR504" s="143"/>
      <c r="AS504" s="143"/>
      <c r="AT504" s="143"/>
      <c r="AU504" s="143"/>
      <c r="AV504" s="143"/>
    </row>
    <row r="505" spans="13:48" x14ac:dyDescent="0.2">
      <c r="M505" s="143"/>
      <c r="N505" s="143"/>
      <c r="O505" s="143"/>
      <c r="P505" s="143"/>
      <c r="Q505" s="143"/>
      <c r="R505" s="143"/>
      <c r="S505" s="143"/>
      <c r="T505" s="143"/>
      <c r="U505" s="143"/>
      <c r="V505" s="143"/>
      <c r="W505" s="143"/>
      <c r="X505" s="143"/>
      <c r="Y505" s="143"/>
      <c r="Z505" s="143"/>
      <c r="AA505" s="143"/>
      <c r="AB505" s="143"/>
      <c r="AC505" s="143"/>
      <c r="AD505" s="143"/>
      <c r="AE505" s="143"/>
      <c r="AF505" s="143"/>
      <c r="AG505" s="143"/>
      <c r="AH505" s="143"/>
      <c r="AI505" s="143"/>
      <c r="AJ505" s="143"/>
      <c r="AK505" s="143"/>
      <c r="AL505" s="143"/>
      <c r="AM505" s="143"/>
      <c r="AN505" s="143"/>
      <c r="AO505" s="143"/>
      <c r="AP505" s="143"/>
      <c r="AQ505" s="143"/>
      <c r="AR505" s="143"/>
      <c r="AS505" s="143"/>
      <c r="AT505" s="143"/>
      <c r="AU505" s="143"/>
      <c r="AV505" s="143"/>
    </row>
    <row r="506" spans="13:48" x14ac:dyDescent="0.2">
      <c r="M506" s="143"/>
      <c r="N506" s="143"/>
      <c r="O506" s="143"/>
      <c r="P506" s="143"/>
      <c r="Q506" s="143"/>
      <c r="R506" s="143"/>
      <c r="S506" s="143"/>
      <c r="T506" s="143"/>
      <c r="U506" s="143"/>
      <c r="V506" s="143"/>
      <c r="W506" s="143"/>
      <c r="X506" s="143"/>
      <c r="Y506" s="143"/>
      <c r="Z506" s="143"/>
      <c r="AA506" s="143"/>
      <c r="AB506" s="143"/>
      <c r="AC506" s="143"/>
      <c r="AD506" s="143"/>
      <c r="AE506" s="143"/>
      <c r="AF506" s="143"/>
      <c r="AG506" s="143"/>
      <c r="AH506" s="143"/>
      <c r="AI506" s="143"/>
      <c r="AJ506" s="143"/>
      <c r="AK506" s="143"/>
      <c r="AL506" s="143"/>
      <c r="AM506" s="143"/>
      <c r="AN506" s="143"/>
      <c r="AO506" s="143"/>
      <c r="AP506" s="143"/>
      <c r="AQ506" s="143"/>
      <c r="AR506" s="143"/>
      <c r="AS506" s="143"/>
      <c r="AT506" s="143"/>
      <c r="AU506" s="143"/>
      <c r="AV506" s="143"/>
    </row>
    <row r="507" spans="13:48" x14ac:dyDescent="0.2">
      <c r="M507" s="143"/>
      <c r="N507" s="143"/>
      <c r="O507" s="143"/>
      <c r="P507" s="143"/>
      <c r="Q507" s="143"/>
      <c r="R507" s="143"/>
      <c r="S507" s="143"/>
      <c r="T507" s="143"/>
      <c r="U507" s="143"/>
      <c r="V507" s="143"/>
      <c r="W507" s="143"/>
      <c r="X507" s="143"/>
      <c r="Y507" s="143"/>
      <c r="Z507" s="143"/>
      <c r="AA507" s="143"/>
      <c r="AB507" s="143"/>
      <c r="AC507" s="143"/>
      <c r="AD507" s="143"/>
      <c r="AE507" s="143"/>
      <c r="AF507" s="143"/>
      <c r="AG507" s="143"/>
      <c r="AH507" s="143"/>
      <c r="AI507" s="143"/>
      <c r="AJ507" s="143"/>
      <c r="AK507" s="143"/>
      <c r="AL507" s="143"/>
      <c r="AM507" s="143"/>
      <c r="AN507" s="143"/>
      <c r="AO507" s="143"/>
      <c r="AP507" s="143"/>
      <c r="AQ507" s="143"/>
      <c r="AR507" s="143"/>
      <c r="AS507" s="143"/>
      <c r="AT507" s="143"/>
      <c r="AU507" s="143"/>
      <c r="AV507" s="143"/>
    </row>
    <row r="508" spans="13:48" x14ac:dyDescent="0.2">
      <c r="M508" s="143"/>
      <c r="N508" s="143"/>
      <c r="O508" s="143"/>
      <c r="P508" s="143"/>
      <c r="Q508" s="143"/>
      <c r="R508" s="143"/>
      <c r="S508" s="143"/>
      <c r="T508" s="143"/>
      <c r="U508" s="143"/>
      <c r="V508" s="143"/>
      <c r="W508" s="143"/>
      <c r="X508" s="143"/>
      <c r="Y508" s="143"/>
      <c r="Z508" s="143"/>
      <c r="AA508" s="143"/>
      <c r="AB508" s="143"/>
      <c r="AC508" s="143"/>
      <c r="AD508" s="143"/>
      <c r="AE508" s="143"/>
      <c r="AF508" s="143"/>
      <c r="AG508" s="143"/>
      <c r="AH508" s="143"/>
      <c r="AI508" s="143"/>
      <c r="AJ508" s="143"/>
      <c r="AK508" s="143"/>
      <c r="AL508" s="143"/>
      <c r="AM508" s="143"/>
      <c r="AN508" s="143"/>
      <c r="AO508" s="143"/>
      <c r="AP508" s="143"/>
      <c r="AQ508" s="143"/>
      <c r="AR508" s="143"/>
      <c r="AS508" s="143"/>
      <c r="AT508" s="143"/>
      <c r="AU508" s="143"/>
      <c r="AV508" s="143"/>
    </row>
    <row r="509" spans="13:48" x14ac:dyDescent="0.2">
      <c r="M509" s="143"/>
      <c r="N509" s="143"/>
      <c r="O509" s="143"/>
      <c r="P509" s="143"/>
      <c r="Q509" s="143"/>
      <c r="R509" s="143"/>
      <c r="S509" s="143"/>
      <c r="T509" s="143"/>
      <c r="U509" s="143"/>
      <c r="V509" s="143"/>
      <c r="W509" s="143"/>
      <c r="X509" s="143"/>
      <c r="Y509" s="143"/>
      <c r="Z509" s="143"/>
      <c r="AA509" s="143"/>
      <c r="AB509" s="143"/>
      <c r="AC509" s="143"/>
      <c r="AD509" s="143"/>
      <c r="AE509" s="143"/>
      <c r="AF509" s="143"/>
      <c r="AG509" s="143"/>
      <c r="AH509" s="143"/>
      <c r="AI509" s="143"/>
      <c r="AJ509" s="143"/>
      <c r="AK509" s="143"/>
      <c r="AL509" s="143"/>
      <c r="AM509" s="143"/>
      <c r="AN509" s="143"/>
      <c r="AO509" s="143"/>
      <c r="AP509" s="143"/>
      <c r="AQ509" s="143"/>
      <c r="AR509" s="143"/>
      <c r="AS509" s="143"/>
      <c r="AT509" s="143"/>
      <c r="AU509" s="143"/>
      <c r="AV509" s="143"/>
    </row>
    <row r="510" spans="13:48" x14ac:dyDescent="0.2">
      <c r="M510" s="143"/>
      <c r="N510" s="143"/>
      <c r="O510" s="143"/>
      <c r="P510" s="143"/>
      <c r="Q510" s="143"/>
      <c r="R510" s="143"/>
      <c r="S510" s="143"/>
      <c r="T510" s="143"/>
      <c r="U510" s="143"/>
      <c r="V510" s="143"/>
      <c r="W510" s="143"/>
      <c r="X510" s="143"/>
      <c r="Y510" s="143"/>
      <c r="Z510" s="143"/>
      <c r="AA510" s="143"/>
      <c r="AB510" s="143"/>
      <c r="AC510" s="143"/>
      <c r="AD510" s="143"/>
      <c r="AE510" s="143"/>
      <c r="AF510" s="143"/>
      <c r="AG510" s="143"/>
      <c r="AH510" s="143"/>
      <c r="AI510" s="143"/>
      <c r="AJ510" s="143"/>
      <c r="AK510" s="143"/>
      <c r="AL510" s="143"/>
      <c r="AM510" s="143"/>
      <c r="AN510" s="143"/>
      <c r="AO510" s="143"/>
      <c r="AP510" s="143"/>
      <c r="AQ510" s="143"/>
      <c r="AR510" s="143"/>
      <c r="AS510" s="143"/>
      <c r="AT510" s="143"/>
      <c r="AU510" s="143"/>
      <c r="AV510" s="143"/>
    </row>
    <row r="511" spans="13:48" x14ac:dyDescent="0.2">
      <c r="M511" s="143"/>
      <c r="N511" s="143"/>
      <c r="O511" s="143"/>
      <c r="P511" s="143"/>
      <c r="Q511" s="143"/>
      <c r="R511" s="143"/>
      <c r="S511" s="143"/>
      <c r="T511" s="143"/>
      <c r="U511" s="143"/>
      <c r="V511" s="143"/>
      <c r="W511" s="143"/>
      <c r="X511" s="143"/>
      <c r="Y511" s="143"/>
      <c r="Z511" s="143"/>
      <c r="AA511" s="143"/>
      <c r="AB511" s="143"/>
      <c r="AC511" s="143"/>
      <c r="AD511" s="143"/>
      <c r="AE511" s="143"/>
      <c r="AF511" s="143"/>
      <c r="AG511" s="143"/>
      <c r="AH511" s="143"/>
      <c r="AI511" s="143"/>
      <c r="AJ511" s="143"/>
      <c r="AK511" s="143"/>
      <c r="AL511" s="143"/>
      <c r="AM511" s="143"/>
      <c r="AN511" s="143"/>
      <c r="AO511" s="143"/>
      <c r="AP511" s="143"/>
      <c r="AQ511" s="143"/>
      <c r="AR511" s="143"/>
      <c r="AS511" s="143"/>
      <c r="AT511" s="143"/>
      <c r="AU511" s="143"/>
      <c r="AV511" s="143"/>
    </row>
    <row r="512" spans="13:48" x14ac:dyDescent="0.2">
      <c r="M512" s="143"/>
      <c r="N512" s="143"/>
      <c r="O512" s="143"/>
      <c r="P512" s="143"/>
      <c r="Q512" s="143"/>
      <c r="R512" s="143"/>
      <c r="S512" s="143"/>
      <c r="T512" s="143"/>
      <c r="U512" s="143"/>
      <c r="V512" s="143"/>
      <c r="W512" s="143"/>
      <c r="X512" s="143"/>
      <c r="Y512" s="143"/>
      <c r="Z512" s="143"/>
      <c r="AA512" s="143"/>
      <c r="AB512" s="143"/>
      <c r="AC512" s="143"/>
      <c r="AD512" s="143"/>
      <c r="AE512" s="143"/>
      <c r="AF512" s="143"/>
      <c r="AG512" s="143"/>
      <c r="AH512" s="143"/>
      <c r="AI512" s="143"/>
      <c r="AJ512" s="143"/>
      <c r="AK512" s="143"/>
      <c r="AL512" s="143"/>
      <c r="AM512" s="143"/>
      <c r="AN512" s="143"/>
      <c r="AO512" s="143"/>
      <c r="AP512" s="143"/>
      <c r="AQ512" s="143"/>
      <c r="AR512" s="143"/>
      <c r="AS512" s="143"/>
      <c r="AT512" s="143"/>
      <c r="AU512" s="143"/>
      <c r="AV512" s="143"/>
    </row>
    <row r="513" spans="13:48" x14ac:dyDescent="0.2">
      <c r="M513" s="143"/>
      <c r="N513" s="143"/>
      <c r="O513" s="143"/>
      <c r="P513" s="143"/>
      <c r="Q513" s="143"/>
      <c r="R513" s="143"/>
      <c r="S513" s="143"/>
      <c r="T513" s="143"/>
      <c r="U513" s="143"/>
      <c r="V513" s="143"/>
      <c r="W513" s="143"/>
      <c r="X513" s="143"/>
      <c r="Y513" s="143"/>
      <c r="Z513" s="143"/>
      <c r="AA513" s="143"/>
      <c r="AB513" s="143"/>
      <c r="AC513" s="143"/>
      <c r="AD513" s="143"/>
      <c r="AE513" s="143"/>
      <c r="AF513" s="143"/>
      <c r="AG513" s="143"/>
      <c r="AH513" s="143"/>
      <c r="AI513" s="143"/>
      <c r="AJ513" s="143"/>
      <c r="AK513" s="143"/>
      <c r="AL513" s="143"/>
      <c r="AM513" s="143"/>
      <c r="AN513" s="143"/>
      <c r="AO513" s="143"/>
      <c r="AP513" s="143"/>
      <c r="AQ513" s="143"/>
      <c r="AR513" s="143"/>
      <c r="AS513" s="143"/>
      <c r="AT513" s="143"/>
      <c r="AU513" s="143"/>
      <c r="AV513" s="143"/>
    </row>
    <row r="514" spans="13:48" x14ac:dyDescent="0.2">
      <c r="M514" s="143"/>
      <c r="N514" s="143"/>
      <c r="O514" s="143"/>
      <c r="P514" s="143"/>
      <c r="Q514" s="143"/>
      <c r="R514" s="143"/>
      <c r="S514" s="143"/>
      <c r="T514" s="143"/>
      <c r="U514" s="143"/>
      <c r="V514" s="143"/>
      <c r="W514" s="143"/>
      <c r="X514" s="143"/>
      <c r="Y514" s="143"/>
      <c r="Z514" s="143"/>
      <c r="AA514" s="143"/>
      <c r="AB514" s="143"/>
      <c r="AC514" s="143"/>
      <c r="AD514" s="143"/>
      <c r="AE514" s="143"/>
      <c r="AF514" s="143"/>
      <c r="AG514" s="143"/>
      <c r="AH514" s="143"/>
      <c r="AI514" s="143"/>
      <c r="AJ514" s="143"/>
      <c r="AK514" s="143"/>
      <c r="AL514" s="143"/>
      <c r="AM514" s="143"/>
      <c r="AN514" s="143"/>
      <c r="AO514" s="143"/>
      <c r="AP514" s="143"/>
      <c r="AQ514" s="143"/>
      <c r="AR514" s="143"/>
      <c r="AS514" s="143"/>
      <c r="AT514" s="143"/>
      <c r="AU514" s="143"/>
      <c r="AV514" s="143"/>
    </row>
    <row r="515" spans="13:48" x14ac:dyDescent="0.2">
      <c r="M515" s="143"/>
      <c r="N515" s="143"/>
      <c r="O515" s="143"/>
      <c r="P515" s="143"/>
      <c r="Q515" s="143"/>
      <c r="R515" s="143"/>
      <c r="S515" s="143"/>
      <c r="T515" s="143"/>
      <c r="U515" s="143"/>
      <c r="V515" s="143"/>
      <c r="W515" s="143"/>
      <c r="X515" s="143"/>
      <c r="Y515" s="143"/>
      <c r="Z515" s="143"/>
      <c r="AA515" s="143"/>
      <c r="AB515" s="143"/>
      <c r="AC515" s="143"/>
      <c r="AD515" s="143"/>
      <c r="AE515" s="143"/>
      <c r="AF515" s="143"/>
      <c r="AG515" s="143"/>
      <c r="AH515" s="143"/>
      <c r="AI515" s="143"/>
      <c r="AJ515" s="143"/>
      <c r="AK515" s="143"/>
      <c r="AL515" s="143"/>
      <c r="AM515" s="143"/>
      <c r="AN515" s="143"/>
      <c r="AO515" s="143"/>
      <c r="AP515" s="143"/>
      <c r="AQ515" s="143"/>
      <c r="AR515" s="143"/>
      <c r="AS515" s="143"/>
      <c r="AT515" s="143"/>
      <c r="AU515" s="143"/>
      <c r="AV515" s="143"/>
    </row>
    <row r="516" spans="13:48" x14ac:dyDescent="0.2">
      <c r="M516" s="143"/>
      <c r="N516" s="143"/>
      <c r="O516" s="143"/>
      <c r="P516" s="143"/>
      <c r="Q516" s="143"/>
      <c r="R516" s="143"/>
      <c r="S516" s="143"/>
      <c r="T516" s="143"/>
      <c r="U516" s="143"/>
      <c r="V516" s="143"/>
      <c r="W516" s="143"/>
      <c r="X516" s="143"/>
      <c r="Y516" s="143"/>
      <c r="Z516" s="143"/>
      <c r="AA516" s="143"/>
      <c r="AB516" s="143"/>
      <c r="AC516" s="143"/>
      <c r="AD516" s="143"/>
      <c r="AE516" s="143"/>
      <c r="AF516" s="143"/>
      <c r="AG516" s="143"/>
      <c r="AH516" s="143"/>
      <c r="AI516" s="143"/>
      <c r="AJ516" s="143"/>
      <c r="AK516" s="143"/>
      <c r="AL516" s="143"/>
      <c r="AM516" s="143"/>
      <c r="AN516" s="143"/>
      <c r="AO516" s="143"/>
      <c r="AP516" s="143"/>
      <c r="AQ516" s="143"/>
      <c r="AR516" s="143"/>
      <c r="AS516" s="143"/>
      <c r="AT516" s="143"/>
      <c r="AU516" s="143"/>
      <c r="AV516" s="143"/>
    </row>
    <row r="517" spans="13:48" x14ac:dyDescent="0.2">
      <c r="M517" s="143"/>
      <c r="N517" s="143"/>
      <c r="O517" s="143"/>
      <c r="P517" s="143"/>
      <c r="Q517" s="143"/>
      <c r="R517" s="143"/>
      <c r="S517" s="143"/>
      <c r="T517" s="143"/>
      <c r="U517" s="143"/>
      <c r="V517" s="143"/>
      <c r="W517" s="143"/>
      <c r="X517" s="143"/>
      <c r="Y517" s="143"/>
      <c r="Z517" s="143"/>
      <c r="AA517" s="143"/>
      <c r="AB517" s="143"/>
      <c r="AC517" s="143"/>
      <c r="AD517" s="143"/>
      <c r="AE517" s="143"/>
      <c r="AF517" s="143"/>
      <c r="AG517" s="143"/>
      <c r="AH517" s="143"/>
      <c r="AI517" s="143"/>
      <c r="AJ517" s="143"/>
      <c r="AK517" s="143"/>
      <c r="AL517" s="143"/>
      <c r="AM517" s="143"/>
      <c r="AN517" s="143"/>
      <c r="AO517" s="143"/>
      <c r="AP517" s="143"/>
      <c r="AQ517" s="143"/>
      <c r="AR517" s="143"/>
      <c r="AS517" s="143"/>
      <c r="AT517" s="143"/>
      <c r="AU517" s="143"/>
      <c r="AV517" s="143"/>
    </row>
    <row r="518" spans="13:48" x14ac:dyDescent="0.2">
      <c r="M518" s="143"/>
      <c r="N518" s="143"/>
      <c r="O518" s="143"/>
      <c r="P518" s="143"/>
      <c r="Q518" s="143"/>
      <c r="R518" s="143"/>
      <c r="S518" s="143"/>
      <c r="T518" s="143"/>
      <c r="U518" s="143"/>
      <c r="V518" s="143"/>
      <c r="W518" s="143"/>
      <c r="X518" s="143"/>
      <c r="Y518" s="143"/>
      <c r="Z518" s="143"/>
      <c r="AA518" s="143"/>
      <c r="AB518" s="143"/>
      <c r="AC518" s="143"/>
      <c r="AD518" s="143"/>
      <c r="AE518" s="143"/>
      <c r="AF518" s="143"/>
      <c r="AG518" s="143"/>
      <c r="AH518" s="143"/>
      <c r="AI518" s="143"/>
      <c r="AJ518" s="143"/>
      <c r="AK518" s="143"/>
      <c r="AL518" s="143"/>
      <c r="AM518" s="143"/>
      <c r="AN518" s="143"/>
      <c r="AO518" s="143"/>
      <c r="AP518" s="143"/>
      <c r="AQ518" s="143"/>
      <c r="AR518" s="143"/>
      <c r="AS518" s="143"/>
      <c r="AT518" s="143"/>
      <c r="AU518" s="143"/>
      <c r="AV518" s="143"/>
    </row>
    <row r="519" spans="13:48" x14ac:dyDescent="0.2">
      <c r="M519" s="143"/>
      <c r="N519" s="143"/>
      <c r="O519" s="143"/>
      <c r="P519" s="143"/>
      <c r="Q519" s="143"/>
      <c r="R519" s="143"/>
      <c r="S519" s="143"/>
      <c r="T519" s="143"/>
      <c r="U519" s="143"/>
      <c r="V519" s="143"/>
      <c r="W519" s="143"/>
      <c r="X519" s="143"/>
      <c r="Y519" s="143"/>
      <c r="Z519" s="143"/>
      <c r="AA519" s="143"/>
      <c r="AB519" s="143"/>
      <c r="AC519" s="143"/>
      <c r="AD519" s="143"/>
      <c r="AE519" s="143"/>
      <c r="AF519" s="143"/>
      <c r="AG519" s="143"/>
      <c r="AH519" s="143"/>
      <c r="AI519" s="143"/>
      <c r="AJ519" s="143"/>
      <c r="AK519" s="143"/>
      <c r="AL519" s="143"/>
      <c r="AM519" s="143"/>
      <c r="AN519" s="143"/>
      <c r="AO519" s="143"/>
      <c r="AP519" s="143"/>
      <c r="AQ519" s="143"/>
      <c r="AR519" s="143"/>
      <c r="AS519" s="143"/>
      <c r="AT519" s="143"/>
      <c r="AU519" s="143"/>
      <c r="AV519" s="143"/>
    </row>
    <row r="520" spans="13:48" x14ac:dyDescent="0.2">
      <c r="M520" s="143"/>
      <c r="N520" s="143"/>
      <c r="O520" s="143"/>
      <c r="P520" s="143"/>
      <c r="Q520" s="143"/>
      <c r="R520" s="143"/>
      <c r="S520" s="143"/>
      <c r="T520" s="143"/>
      <c r="U520" s="143"/>
      <c r="V520" s="143"/>
      <c r="W520" s="143"/>
      <c r="X520" s="143"/>
      <c r="Y520" s="143"/>
      <c r="Z520" s="143"/>
      <c r="AA520" s="143"/>
      <c r="AB520" s="143"/>
      <c r="AC520" s="143"/>
      <c r="AD520" s="143"/>
      <c r="AE520" s="143"/>
      <c r="AF520" s="143"/>
      <c r="AG520" s="143"/>
      <c r="AH520" s="143"/>
      <c r="AI520" s="143"/>
      <c r="AJ520" s="143"/>
      <c r="AK520" s="143"/>
      <c r="AL520" s="143"/>
      <c r="AM520" s="143"/>
      <c r="AN520" s="143"/>
      <c r="AO520" s="143"/>
      <c r="AP520" s="143"/>
      <c r="AQ520" s="143"/>
      <c r="AR520" s="143"/>
      <c r="AS520" s="143"/>
      <c r="AT520" s="143"/>
      <c r="AU520" s="143"/>
      <c r="AV520" s="143"/>
    </row>
    <row r="521" spans="13:48" x14ac:dyDescent="0.2">
      <c r="M521" s="143"/>
      <c r="N521" s="143"/>
      <c r="O521" s="143"/>
      <c r="P521" s="143"/>
      <c r="Q521" s="143"/>
      <c r="R521" s="143"/>
      <c r="S521" s="143"/>
      <c r="T521" s="143"/>
      <c r="U521" s="143"/>
      <c r="V521" s="143"/>
      <c r="W521" s="143"/>
      <c r="X521" s="143"/>
      <c r="Y521" s="143"/>
      <c r="Z521" s="143"/>
      <c r="AA521" s="143"/>
      <c r="AB521" s="143"/>
      <c r="AC521" s="143"/>
      <c r="AD521" s="143"/>
      <c r="AE521" s="143"/>
      <c r="AF521" s="143"/>
      <c r="AG521" s="143"/>
      <c r="AH521" s="143"/>
      <c r="AI521" s="143"/>
      <c r="AJ521" s="143"/>
      <c r="AK521" s="143"/>
      <c r="AL521" s="143"/>
      <c r="AM521" s="143"/>
      <c r="AN521" s="143"/>
      <c r="AO521" s="143"/>
      <c r="AP521" s="143"/>
      <c r="AQ521" s="143"/>
      <c r="AR521" s="143"/>
      <c r="AS521" s="143"/>
      <c r="AT521" s="143"/>
      <c r="AU521" s="143"/>
      <c r="AV521" s="143"/>
    </row>
    <row r="522" spans="13:48" x14ac:dyDescent="0.2">
      <c r="M522" s="143"/>
      <c r="N522" s="143"/>
      <c r="O522" s="143"/>
      <c r="P522" s="143"/>
      <c r="Q522" s="143"/>
      <c r="R522" s="143"/>
      <c r="S522" s="143"/>
      <c r="T522" s="143"/>
      <c r="U522" s="143"/>
      <c r="V522" s="143"/>
      <c r="W522" s="143"/>
      <c r="X522" s="143"/>
      <c r="Y522" s="143"/>
      <c r="Z522" s="143"/>
      <c r="AA522" s="143"/>
      <c r="AB522" s="143"/>
      <c r="AC522" s="143"/>
      <c r="AD522" s="143"/>
      <c r="AE522" s="143"/>
      <c r="AF522" s="143"/>
      <c r="AG522" s="143"/>
      <c r="AH522" s="143"/>
      <c r="AI522" s="143"/>
      <c r="AJ522" s="143"/>
      <c r="AK522" s="143"/>
      <c r="AL522" s="143"/>
      <c r="AM522" s="143"/>
      <c r="AN522" s="143"/>
      <c r="AO522" s="143"/>
      <c r="AP522" s="143"/>
      <c r="AQ522" s="143"/>
      <c r="AR522" s="143"/>
      <c r="AS522" s="143"/>
      <c r="AT522" s="143"/>
      <c r="AU522" s="143"/>
      <c r="AV522" s="143"/>
    </row>
    <row r="523" spans="13:48" x14ac:dyDescent="0.2">
      <c r="M523" s="143"/>
      <c r="N523" s="143"/>
      <c r="O523" s="143"/>
      <c r="P523" s="143"/>
      <c r="Q523" s="143"/>
      <c r="R523" s="143"/>
      <c r="S523" s="143"/>
      <c r="T523" s="143"/>
      <c r="U523" s="143"/>
      <c r="V523" s="143"/>
      <c r="W523" s="143"/>
      <c r="X523" s="143"/>
      <c r="Y523" s="143"/>
      <c r="Z523" s="143"/>
      <c r="AA523" s="143"/>
      <c r="AB523" s="143"/>
      <c r="AC523" s="143"/>
      <c r="AD523" s="143"/>
      <c r="AE523" s="143"/>
      <c r="AF523" s="143"/>
      <c r="AG523" s="143"/>
      <c r="AH523" s="143"/>
      <c r="AI523" s="143"/>
      <c r="AJ523" s="143"/>
      <c r="AK523" s="143"/>
      <c r="AL523" s="143"/>
      <c r="AM523" s="143"/>
      <c r="AN523" s="143"/>
      <c r="AO523" s="143"/>
      <c r="AP523" s="143"/>
      <c r="AQ523" s="143"/>
      <c r="AR523" s="143"/>
      <c r="AS523" s="143"/>
      <c r="AT523" s="143"/>
      <c r="AU523" s="143"/>
      <c r="AV523" s="143"/>
    </row>
    <row r="524" spans="13:48" x14ac:dyDescent="0.2">
      <c r="M524" s="143"/>
      <c r="N524" s="143"/>
      <c r="O524" s="143"/>
      <c r="P524" s="143"/>
      <c r="Q524" s="143"/>
      <c r="R524" s="143"/>
      <c r="S524" s="143"/>
      <c r="T524" s="143"/>
      <c r="U524" s="143"/>
      <c r="V524" s="143"/>
      <c r="W524" s="143"/>
      <c r="X524" s="143"/>
      <c r="Y524" s="143"/>
      <c r="Z524" s="143"/>
      <c r="AA524" s="143"/>
      <c r="AB524" s="143"/>
      <c r="AC524" s="143"/>
      <c r="AD524" s="143"/>
      <c r="AE524" s="143"/>
      <c r="AF524" s="143"/>
      <c r="AG524" s="143"/>
      <c r="AH524" s="143"/>
      <c r="AI524" s="143"/>
      <c r="AJ524" s="143"/>
      <c r="AK524" s="143"/>
      <c r="AL524" s="143"/>
      <c r="AM524" s="143"/>
      <c r="AN524" s="143"/>
      <c r="AO524" s="143"/>
      <c r="AP524" s="143"/>
      <c r="AQ524" s="143"/>
      <c r="AR524" s="143"/>
      <c r="AS524" s="143"/>
      <c r="AT524" s="143"/>
      <c r="AU524" s="143"/>
      <c r="AV524" s="143"/>
    </row>
    <row r="525" spans="13:48" x14ac:dyDescent="0.2">
      <c r="M525" s="143"/>
      <c r="N525" s="143"/>
      <c r="O525" s="143"/>
      <c r="P525" s="143"/>
      <c r="Q525" s="143"/>
      <c r="R525" s="143"/>
      <c r="S525" s="143"/>
      <c r="T525" s="143"/>
      <c r="U525" s="143"/>
      <c r="V525" s="143"/>
      <c r="W525" s="143"/>
      <c r="X525" s="143"/>
      <c r="Y525" s="143"/>
      <c r="Z525" s="143"/>
      <c r="AA525" s="143"/>
      <c r="AB525" s="143"/>
      <c r="AC525" s="143"/>
      <c r="AD525" s="143"/>
      <c r="AE525" s="143"/>
      <c r="AF525" s="143"/>
      <c r="AG525" s="143"/>
      <c r="AH525" s="143"/>
      <c r="AI525" s="143"/>
      <c r="AJ525" s="143"/>
      <c r="AK525" s="143"/>
      <c r="AL525" s="143"/>
      <c r="AM525" s="143"/>
      <c r="AN525" s="143"/>
      <c r="AO525" s="143"/>
      <c r="AP525" s="143"/>
      <c r="AQ525" s="143"/>
      <c r="AR525" s="143"/>
      <c r="AS525" s="143"/>
      <c r="AT525" s="143"/>
      <c r="AU525" s="143"/>
      <c r="AV525" s="143"/>
    </row>
    <row r="526" spans="13:48" x14ac:dyDescent="0.2">
      <c r="M526" s="143"/>
      <c r="N526" s="143"/>
      <c r="O526" s="143"/>
      <c r="P526" s="143"/>
      <c r="Q526" s="143"/>
      <c r="R526" s="143"/>
      <c r="S526" s="143"/>
      <c r="T526" s="143"/>
      <c r="U526" s="143"/>
      <c r="V526" s="143"/>
      <c r="W526" s="143"/>
      <c r="X526" s="143"/>
      <c r="Y526" s="143"/>
      <c r="Z526" s="143"/>
      <c r="AA526" s="143"/>
      <c r="AB526" s="143"/>
      <c r="AC526" s="143"/>
      <c r="AD526" s="143"/>
      <c r="AE526" s="143"/>
      <c r="AF526" s="143"/>
      <c r="AG526" s="143"/>
      <c r="AH526" s="143"/>
      <c r="AI526" s="143"/>
      <c r="AJ526" s="143"/>
      <c r="AK526" s="143"/>
      <c r="AL526" s="143"/>
      <c r="AM526" s="143"/>
      <c r="AN526" s="143"/>
      <c r="AO526" s="143"/>
      <c r="AP526" s="143"/>
      <c r="AQ526" s="143"/>
      <c r="AR526" s="143"/>
      <c r="AS526" s="143"/>
      <c r="AT526" s="143"/>
      <c r="AU526" s="143"/>
      <c r="AV526" s="143"/>
    </row>
    <row r="527" spans="13:48" x14ac:dyDescent="0.2">
      <c r="M527" s="143"/>
      <c r="N527" s="143"/>
      <c r="O527" s="143"/>
      <c r="P527" s="143"/>
      <c r="Q527" s="143"/>
      <c r="R527" s="143"/>
      <c r="S527" s="143"/>
      <c r="T527" s="143"/>
      <c r="U527" s="143"/>
      <c r="V527" s="143"/>
      <c r="W527" s="143"/>
      <c r="X527" s="143"/>
      <c r="Y527" s="143"/>
      <c r="Z527" s="143"/>
      <c r="AA527" s="143"/>
      <c r="AB527" s="143"/>
      <c r="AC527" s="143"/>
      <c r="AD527" s="143"/>
      <c r="AE527" s="143"/>
      <c r="AF527" s="143"/>
      <c r="AG527" s="143"/>
      <c r="AH527" s="143"/>
      <c r="AI527" s="143"/>
      <c r="AJ527" s="143"/>
      <c r="AK527" s="143"/>
      <c r="AL527" s="143"/>
      <c r="AM527" s="143"/>
      <c r="AN527" s="143"/>
      <c r="AO527" s="143"/>
      <c r="AP527" s="143"/>
      <c r="AQ527" s="143"/>
      <c r="AR527" s="143"/>
      <c r="AS527" s="143"/>
      <c r="AT527" s="143"/>
      <c r="AU527" s="143"/>
      <c r="AV527" s="143"/>
    </row>
    <row r="528" spans="13:48" x14ac:dyDescent="0.2">
      <c r="M528" s="143"/>
      <c r="N528" s="143"/>
      <c r="O528" s="143"/>
      <c r="P528" s="143"/>
      <c r="Q528" s="143"/>
      <c r="R528" s="143"/>
      <c r="S528" s="143"/>
      <c r="T528" s="143"/>
      <c r="U528" s="143"/>
      <c r="V528" s="143"/>
      <c r="W528" s="143"/>
      <c r="X528" s="143"/>
      <c r="Y528" s="143"/>
      <c r="Z528" s="143"/>
      <c r="AA528" s="143"/>
      <c r="AB528" s="143"/>
      <c r="AC528" s="143"/>
      <c r="AD528" s="143"/>
      <c r="AE528" s="143"/>
      <c r="AF528" s="143"/>
      <c r="AG528" s="143"/>
      <c r="AH528" s="143"/>
      <c r="AI528" s="143"/>
      <c r="AJ528" s="143"/>
      <c r="AK528" s="143"/>
      <c r="AL528" s="143"/>
      <c r="AM528" s="143"/>
      <c r="AN528" s="143"/>
      <c r="AO528" s="143"/>
      <c r="AP528" s="143"/>
      <c r="AQ528" s="143"/>
      <c r="AR528" s="143"/>
      <c r="AS528" s="143"/>
      <c r="AT528" s="143"/>
      <c r="AU528" s="143"/>
      <c r="AV528" s="143"/>
    </row>
    <row r="529" spans="13:48" x14ac:dyDescent="0.2">
      <c r="M529" s="143"/>
      <c r="N529" s="143"/>
      <c r="O529" s="143"/>
      <c r="P529" s="143"/>
      <c r="Q529" s="143"/>
      <c r="R529" s="143"/>
      <c r="S529" s="143"/>
      <c r="T529" s="143"/>
      <c r="U529" s="143"/>
      <c r="V529" s="143"/>
      <c r="W529" s="143"/>
      <c r="X529" s="143"/>
      <c r="Y529" s="143"/>
      <c r="Z529" s="143"/>
      <c r="AA529" s="143"/>
      <c r="AB529" s="143"/>
      <c r="AC529" s="143"/>
      <c r="AD529" s="143"/>
      <c r="AE529" s="143"/>
      <c r="AF529" s="143"/>
      <c r="AG529" s="143"/>
      <c r="AH529" s="143"/>
      <c r="AI529" s="143"/>
      <c r="AJ529" s="143"/>
      <c r="AK529" s="143"/>
      <c r="AL529" s="143"/>
      <c r="AM529" s="143"/>
      <c r="AN529" s="143"/>
      <c r="AO529" s="143"/>
      <c r="AP529" s="143"/>
      <c r="AQ529" s="143"/>
      <c r="AR529" s="143"/>
      <c r="AS529" s="143"/>
      <c r="AT529" s="143"/>
      <c r="AU529" s="143"/>
      <c r="AV529" s="143"/>
    </row>
    <row r="530" spans="13:48" x14ac:dyDescent="0.2">
      <c r="M530" s="143"/>
      <c r="N530" s="143"/>
      <c r="O530" s="143"/>
      <c r="P530" s="143"/>
      <c r="Q530" s="143"/>
      <c r="R530" s="143"/>
      <c r="S530" s="143"/>
      <c r="T530" s="143"/>
      <c r="U530" s="143"/>
      <c r="V530" s="143"/>
      <c r="W530" s="143"/>
      <c r="X530" s="143"/>
      <c r="Y530" s="143"/>
      <c r="Z530" s="143"/>
      <c r="AA530" s="143"/>
      <c r="AB530" s="143"/>
      <c r="AC530" s="143"/>
      <c r="AD530" s="143"/>
      <c r="AE530" s="143"/>
      <c r="AF530" s="143"/>
      <c r="AG530" s="143"/>
      <c r="AH530" s="143"/>
      <c r="AI530" s="143"/>
      <c r="AJ530" s="143"/>
      <c r="AK530" s="143"/>
      <c r="AL530" s="143"/>
      <c r="AM530" s="143"/>
      <c r="AN530" s="143"/>
      <c r="AO530" s="143"/>
      <c r="AP530" s="143"/>
      <c r="AQ530" s="143"/>
      <c r="AR530" s="143"/>
      <c r="AS530" s="143"/>
      <c r="AT530" s="143"/>
      <c r="AU530" s="143"/>
      <c r="AV530" s="143"/>
    </row>
    <row r="531" spans="13:48" x14ac:dyDescent="0.2">
      <c r="M531" s="143"/>
      <c r="N531" s="143"/>
      <c r="O531" s="143"/>
      <c r="P531" s="143"/>
      <c r="Q531" s="143"/>
      <c r="R531" s="143"/>
      <c r="S531" s="143"/>
      <c r="T531" s="143"/>
      <c r="U531" s="143"/>
      <c r="V531" s="143"/>
      <c r="W531" s="143"/>
      <c r="X531" s="143"/>
      <c r="Y531" s="143"/>
      <c r="Z531" s="143"/>
      <c r="AA531" s="143"/>
      <c r="AB531" s="143"/>
      <c r="AC531" s="143"/>
      <c r="AD531" s="143"/>
      <c r="AE531" s="143"/>
      <c r="AF531" s="143"/>
      <c r="AG531" s="143"/>
      <c r="AH531" s="143"/>
      <c r="AI531" s="143"/>
      <c r="AJ531" s="143"/>
      <c r="AK531" s="143"/>
      <c r="AL531" s="143"/>
      <c r="AM531" s="143"/>
      <c r="AN531" s="143"/>
      <c r="AO531" s="143"/>
      <c r="AP531" s="143"/>
      <c r="AQ531" s="143"/>
      <c r="AR531" s="143"/>
      <c r="AS531" s="143"/>
      <c r="AT531" s="143"/>
      <c r="AU531" s="143"/>
      <c r="AV531" s="143"/>
    </row>
    <row r="532" spans="13:48" x14ac:dyDescent="0.2">
      <c r="M532" s="143"/>
      <c r="N532" s="143"/>
      <c r="O532" s="143"/>
      <c r="P532" s="143"/>
      <c r="Q532" s="143"/>
      <c r="R532" s="143"/>
      <c r="S532" s="143"/>
      <c r="T532" s="143"/>
      <c r="U532" s="143"/>
      <c r="V532" s="143"/>
      <c r="W532" s="143"/>
      <c r="X532" s="143"/>
      <c r="Y532" s="143"/>
      <c r="Z532" s="143"/>
      <c r="AA532" s="143"/>
      <c r="AB532" s="143"/>
      <c r="AC532" s="143"/>
      <c r="AD532" s="143"/>
      <c r="AE532" s="143"/>
      <c r="AF532" s="143"/>
      <c r="AG532" s="143"/>
      <c r="AH532" s="143"/>
      <c r="AI532" s="143"/>
      <c r="AJ532" s="143"/>
      <c r="AK532" s="143"/>
      <c r="AL532" s="143"/>
      <c r="AM532" s="143"/>
      <c r="AN532" s="143"/>
      <c r="AO532" s="143"/>
      <c r="AP532" s="143"/>
      <c r="AQ532" s="143"/>
      <c r="AR532" s="143"/>
      <c r="AS532" s="143"/>
      <c r="AT532" s="143"/>
      <c r="AU532" s="143"/>
      <c r="AV532" s="143"/>
    </row>
    <row r="533" spans="13:48" x14ac:dyDescent="0.2">
      <c r="M533" s="143"/>
      <c r="N533" s="143"/>
      <c r="O533" s="143"/>
      <c r="P533" s="143"/>
      <c r="Q533" s="143"/>
      <c r="R533" s="143"/>
      <c r="S533" s="143"/>
      <c r="T533" s="143"/>
      <c r="U533" s="143"/>
      <c r="V533" s="143"/>
      <c r="W533" s="143"/>
      <c r="X533" s="143"/>
      <c r="Y533" s="143"/>
      <c r="Z533" s="143"/>
      <c r="AA533" s="143"/>
      <c r="AB533" s="143"/>
      <c r="AC533" s="143"/>
      <c r="AD533" s="143"/>
      <c r="AE533" s="143"/>
      <c r="AF533" s="143"/>
      <c r="AG533" s="143"/>
      <c r="AH533" s="143"/>
      <c r="AI533" s="143"/>
      <c r="AJ533" s="143"/>
      <c r="AK533" s="143"/>
      <c r="AL533" s="143"/>
      <c r="AM533" s="143"/>
      <c r="AN533" s="143"/>
      <c r="AO533" s="143"/>
      <c r="AP533" s="143"/>
      <c r="AQ533" s="143"/>
      <c r="AR533" s="143"/>
      <c r="AS533" s="143"/>
      <c r="AT533" s="143"/>
      <c r="AU533" s="143"/>
      <c r="AV533" s="143"/>
    </row>
    <row r="534" spans="13:48" x14ac:dyDescent="0.2">
      <c r="M534" s="143"/>
      <c r="N534" s="143"/>
      <c r="O534" s="143"/>
      <c r="P534" s="143"/>
      <c r="Q534" s="143"/>
      <c r="R534" s="143"/>
      <c r="S534" s="143"/>
      <c r="T534" s="143"/>
      <c r="U534" s="143"/>
      <c r="V534" s="143"/>
      <c r="W534" s="143"/>
      <c r="X534" s="143"/>
      <c r="Y534" s="143"/>
      <c r="Z534" s="143"/>
      <c r="AA534" s="143"/>
      <c r="AB534" s="143"/>
      <c r="AC534" s="143"/>
      <c r="AD534" s="143"/>
      <c r="AE534" s="143"/>
      <c r="AF534" s="143"/>
      <c r="AG534" s="143"/>
      <c r="AH534" s="143"/>
      <c r="AI534" s="143"/>
      <c r="AJ534" s="143"/>
      <c r="AK534" s="143"/>
      <c r="AL534" s="143"/>
      <c r="AM534" s="143"/>
      <c r="AN534" s="143"/>
      <c r="AO534" s="143"/>
      <c r="AP534" s="143"/>
      <c r="AQ534" s="143"/>
      <c r="AR534" s="143"/>
      <c r="AS534" s="143"/>
      <c r="AT534" s="143"/>
      <c r="AU534" s="143"/>
      <c r="AV534" s="143"/>
    </row>
    <row r="535" spans="13:48" x14ac:dyDescent="0.2">
      <c r="M535" s="143"/>
      <c r="N535" s="143"/>
      <c r="O535" s="143"/>
      <c r="P535" s="143"/>
      <c r="Q535" s="143"/>
      <c r="R535" s="143"/>
      <c r="S535" s="143"/>
      <c r="T535" s="143"/>
      <c r="U535" s="143"/>
      <c r="V535" s="143"/>
      <c r="W535" s="143"/>
      <c r="X535" s="143"/>
      <c r="Y535" s="143"/>
      <c r="Z535" s="143"/>
      <c r="AA535" s="143"/>
      <c r="AB535" s="143"/>
      <c r="AC535" s="143"/>
      <c r="AD535" s="143"/>
      <c r="AE535" s="143"/>
      <c r="AF535" s="143"/>
      <c r="AG535" s="143"/>
      <c r="AH535" s="143"/>
      <c r="AI535" s="143"/>
      <c r="AJ535" s="143"/>
      <c r="AK535" s="143"/>
      <c r="AL535" s="143"/>
      <c r="AM535" s="143"/>
      <c r="AN535" s="143"/>
      <c r="AO535" s="143"/>
      <c r="AP535" s="143"/>
      <c r="AQ535" s="143"/>
      <c r="AR535" s="143"/>
      <c r="AS535" s="143"/>
      <c r="AT535" s="143"/>
      <c r="AU535" s="143"/>
      <c r="AV535" s="143"/>
    </row>
    <row r="536" spans="13:48" x14ac:dyDescent="0.2">
      <c r="M536" s="143"/>
      <c r="N536" s="143"/>
      <c r="O536" s="143"/>
      <c r="P536" s="143"/>
      <c r="Q536" s="143"/>
      <c r="R536" s="143"/>
      <c r="S536" s="143"/>
      <c r="T536" s="143"/>
      <c r="U536" s="143"/>
      <c r="V536" s="143"/>
      <c r="W536" s="143"/>
      <c r="X536" s="143"/>
      <c r="Y536" s="143"/>
      <c r="Z536" s="143"/>
      <c r="AA536" s="143"/>
      <c r="AB536" s="143"/>
      <c r="AC536" s="143"/>
      <c r="AD536" s="143"/>
      <c r="AE536" s="143"/>
      <c r="AF536" s="143"/>
      <c r="AG536" s="143"/>
      <c r="AH536" s="143"/>
      <c r="AI536" s="143"/>
      <c r="AJ536" s="143"/>
      <c r="AK536" s="143"/>
      <c r="AL536" s="143"/>
      <c r="AM536" s="143"/>
      <c r="AN536" s="143"/>
      <c r="AO536" s="143"/>
      <c r="AP536" s="143"/>
      <c r="AQ536" s="143"/>
      <c r="AR536" s="143"/>
      <c r="AS536" s="143"/>
      <c r="AT536" s="143"/>
      <c r="AU536" s="143"/>
      <c r="AV536" s="143"/>
    </row>
    <row r="537" spans="13:48" x14ac:dyDescent="0.2">
      <c r="M537" s="143"/>
      <c r="N537" s="143"/>
      <c r="O537" s="143"/>
      <c r="P537" s="143"/>
      <c r="Q537" s="143"/>
      <c r="R537" s="143"/>
      <c r="S537" s="143"/>
      <c r="T537" s="143"/>
      <c r="U537" s="143"/>
      <c r="V537" s="143"/>
      <c r="W537" s="143"/>
      <c r="X537" s="143"/>
      <c r="Y537" s="143"/>
      <c r="Z537" s="143"/>
      <c r="AA537" s="143"/>
      <c r="AB537" s="143"/>
      <c r="AC537" s="143"/>
      <c r="AD537" s="143"/>
      <c r="AE537" s="143"/>
      <c r="AF537" s="143"/>
      <c r="AG537" s="143"/>
      <c r="AH537" s="143"/>
      <c r="AI537" s="143"/>
      <c r="AJ537" s="143"/>
      <c r="AK537" s="143"/>
      <c r="AL537" s="143"/>
      <c r="AM537" s="143"/>
      <c r="AN537" s="143"/>
      <c r="AO537" s="143"/>
      <c r="AP537" s="143"/>
      <c r="AQ537" s="143"/>
      <c r="AR537" s="143"/>
      <c r="AS537" s="143"/>
      <c r="AT537" s="143"/>
      <c r="AU537" s="143"/>
      <c r="AV537" s="143"/>
    </row>
    <row r="538" spans="13:48" x14ac:dyDescent="0.2">
      <c r="M538" s="143"/>
      <c r="N538" s="143"/>
      <c r="O538" s="143"/>
      <c r="P538" s="143"/>
      <c r="Q538" s="143"/>
      <c r="R538" s="143"/>
      <c r="S538" s="143"/>
      <c r="T538" s="143"/>
      <c r="U538" s="143"/>
      <c r="V538" s="143"/>
      <c r="W538" s="143"/>
      <c r="X538" s="143"/>
      <c r="Y538" s="143"/>
      <c r="Z538" s="143"/>
      <c r="AA538" s="143"/>
      <c r="AB538" s="143"/>
      <c r="AC538" s="143"/>
      <c r="AD538" s="143"/>
      <c r="AE538" s="143"/>
      <c r="AF538" s="143"/>
      <c r="AG538" s="143"/>
      <c r="AH538" s="143"/>
      <c r="AI538" s="143"/>
      <c r="AJ538" s="143"/>
      <c r="AK538" s="143"/>
      <c r="AL538" s="143"/>
      <c r="AM538" s="143"/>
      <c r="AN538" s="143"/>
      <c r="AO538" s="143"/>
      <c r="AP538" s="143"/>
      <c r="AQ538" s="143"/>
      <c r="AR538" s="143"/>
      <c r="AS538" s="143"/>
      <c r="AT538" s="143"/>
      <c r="AU538" s="143"/>
      <c r="AV538" s="143"/>
    </row>
    <row r="539" spans="13:48" x14ac:dyDescent="0.2">
      <c r="M539" s="143"/>
      <c r="N539" s="143"/>
      <c r="O539" s="143"/>
      <c r="P539" s="143"/>
      <c r="Q539" s="143"/>
      <c r="R539" s="143"/>
      <c r="S539" s="143"/>
      <c r="T539" s="143"/>
      <c r="U539" s="143"/>
      <c r="V539" s="143"/>
      <c r="W539" s="143"/>
      <c r="X539" s="143"/>
      <c r="Y539" s="143"/>
      <c r="Z539" s="143"/>
      <c r="AA539" s="143"/>
      <c r="AB539" s="143"/>
      <c r="AC539" s="143"/>
      <c r="AD539" s="143"/>
      <c r="AE539" s="143"/>
      <c r="AF539" s="143"/>
      <c r="AG539" s="143"/>
      <c r="AH539" s="143"/>
      <c r="AI539" s="143"/>
      <c r="AJ539" s="143"/>
      <c r="AK539" s="143"/>
      <c r="AL539" s="143"/>
      <c r="AM539" s="143"/>
      <c r="AN539" s="143"/>
      <c r="AO539" s="143"/>
      <c r="AP539" s="143"/>
      <c r="AQ539" s="143"/>
      <c r="AR539" s="143"/>
      <c r="AS539" s="143"/>
      <c r="AT539" s="143"/>
      <c r="AU539" s="143"/>
      <c r="AV539" s="143"/>
    </row>
    <row r="540" spans="13:48" x14ac:dyDescent="0.2">
      <c r="M540" s="143"/>
      <c r="N540" s="143"/>
      <c r="O540" s="143"/>
      <c r="P540" s="143"/>
      <c r="Q540" s="143"/>
      <c r="R540" s="143"/>
      <c r="S540" s="143"/>
      <c r="T540" s="143"/>
      <c r="U540" s="143"/>
      <c r="V540" s="143"/>
      <c r="W540" s="143"/>
      <c r="X540" s="143"/>
      <c r="Y540" s="143"/>
      <c r="Z540" s="143"/>
      <c r="AA540" s="143"/>
      <c r="AB540" s="143"/>
      <c r="AC540" s="143"/>
      <c r="AD540" s="143"/>
      <c r="AE540" s="143"/>
      <c r="AF540" s="143"/>
      <c r="AG540" s="143"/>
      <c r="AH540" s="143"/>
      <c r="AI540" s="143"/>
      <c r="AJ540" s="143"/>
      <c r="AK540" s="143"/>
      <c r="AL540" s="143"/>
      <c r="AM540" s="143"/>
      <c r="AN540" s="143"/>
      <c r="AO540" s="143"/>
      <c r="AP540" s="143"/>
      <c r="AQ540" s="143"/>
      <c r="AR540" s="143"/>
      <c r="AS540" s="143"/>
      <c r="AT540" s="143"/>
      <c r="AU540" s="143"/>
      <c r="AV540" s="143"/>
    </row>
    <row r="541" spans="13:48" x14ac:dyDescent="0.2">
      <c r="M541" s="143"/>
      <c r="N541" s="143"/>
      <c r="O541" s="143"/>
      <c r="P541" s="143"/>
      <c r="Q541" s="143"/>
      <c r="R541" s="143"/>
      <c r="S541" s="143"/>
      <c r="T541" s="143"/>
      <c r="U541" s="143"/>
      <c r="V541" s="143"/>
      <c r="W541" s="143"/>
      <c r="X541" s="143"/>
      <c r="Y541" s="143"/>
      <c r="Z541" s="143"/>
      <c r="AA541" s="143"/>
      <c r="AB541" s="143"/>
      <c r="AC541" s="143"/>
      <c r="AD541" s="143"/>
      <c r="AE541" s="143"/>
      <c r="AF541" s="143"/>
      <c r="AG541" s="143"/>
      <c r="AH541" s="143"/>
      <c r="AI541" s="143"/>
      <c r="AJ541" s="143"/>
      <c r="AK541" s="143"/>
      <c r="AL541" s="143"/>
      <c r="AM541" s="143"/>
      <c r="AN541" s="143"/>
      <c r="AO541" s="143"/>
      <c r="AP541" s="143"/>
      <c r="AQ541" s="143"/>
      <c r="AR541" s="143"/>
      <c r="AS541" s="143"/>
      <c r="AT541" s="143"/>
      <c r="AU541" s="143"/>
      <c r="AV541" s="143"/>
    </row>
    <row r="542" spans="13:48" x14ac:dyDescent="0.2">
      <c r="M542" s="143"/>
      <c r="N542" s="143"/>
      <c r="O542" s="143"/>
      <c r="P542" s="143"/>
      <c r="Q542" s="143"/>
      <c r="R542" s="143"/>
      <c r="S542" s="143"/>
      <c r="T542" s="143"/>
      <c r="U542" s="143"/>
      <c r="V542" s="143"/>
      <c r="W542" s="143"/>
      <c r="X542" s="143"/>
      <c r="Y542" s="143"/>
      <c r="Z542" s="143"/>
      <c r="AA542" s="143"/>
      <c r="AB542" s="143"/>
      <c r="AC542" s="143"/>
      <c r="AD542" s="143"/>
      <c r="AE542" s="143"/>
      <c r="AF542" s="143"/>
      <c r="AG542" s="143"/>
      <c r="AH542" s="143"/>
      <c r="AI542" s="143"/>
      <c r="AJ542" s="143"/>
      <c r="AK542" s="143"/>
      <c r="AL542" s="143"/>
      <c r="AM542" s="143"/>
      <c r="AN542" s="143"/>
      <c r="AO542" s="143"/>
      <c r="AP542" s="143"/>
      <c r="AQ542" s="143"/>
      <c r="AR542" s="143"/>
      <c r="AS542" s="143"/>
      <c r="AT542" s="143"/>
      <c r="AU542" s="143"/>
      <c r="AV542" s="143"/>
    </row>
    <row r="543" spans="13:48" x14ac:dyDescent="0.2">
      <c r="M543" s="143"/>
      <c r="N543" s="143"/>
      <c r="O543" s="143"/>
      <c r="P543" s="143"/>
      <c r="Q543" s="143"/>
      <c r="R543" s="143"/>
      <c r="S543" s="143"/>
      <c r="T543" s="143"/>
      <c r="U543" s="143"/>
      <c r="V543" s="143"/>
      <c r="W543" s="143"/>
      <c r="X543" s="143"/>
      <c r="Y543" s="143"/>
      <c r="Z543" s="143"/>
      <c r="AA543" s="143"/>
      <c r="AB543" s="143"/>
      <c r="AC543" s="143"/>
      <c r="AD543" s="143"/>
      <c r="AE543" s="143"/>
      <c r="AF543" s="143"/>
      <c r="AG543" s="143"/>
      <c r="AH543" s="143"/>
      <c r="AI543" s="143"/>
      <c r="AJ543" s="143"/>
      <c r="AK543" s="143"/>
      <c r="AL543" s="143"/>
      <c r="AM543" s="143"/>
      <c r="AN543" s="143"/>
      <c r="AO543" s="143"/>
      <c r="AP543" s="143"/>
      <c r="AQ543" s="143"/>
      <c r="AR543" s="143"/>
      <c r="AS543" s="143"/>
      <c r="AT543" s="143"/>
      <c r="AU543" s="143"/>
      <c r="AV543" s="143"/>
    </row>
    <row r="544" spans="13:48" x14ac:dyDescent="0.2">
      <c r="M544" s="143"/>
      <c r="N544" s="143"/>
      <c r="O544" s="143"/>
      <c r="P544" s="143"/>
      <c r="Q544" s="143"/>
      <c r="R544" s="143"/>
      <c r="S544" s="143"/>
      <c r="T544" s="143"/>
      <c r="U544" s="143"/>
      <c r="V544" s="143"/>
      <c r="W544" s="143"/>
      <c r="X544" s="143"/>
      <c r="Y544" s="143"/>
      <c r="Z544" s="143"/>
      <c r="AA544" s="143"/>
      <c r="AB544" s="143"/>
      <c r="AC544" s="143"/>
      <c r="AD544" s="143"/>
      <c r="AE544" s="143"/>
      <c r="AF544" s="143"/>
      <c r="AG544" s="143"/>
      <c r="AH544" s="143"/>
      <c r="AI544" s="143"/>
      <c r="AJ544" s="143"/>
      <c r="AK544" s="143"/>
      <c r="AL544" s="143"/>
      <c r="AM544" s="143"/>
      <c r="AN544" s="143"/>
      <c r="AO544" s="143"/>
      <c r="AP544" s="143"/>
      <c r="AQ544" s="143"/>
      <c r="AR544" s="143"/>
      <c r="AS544" s="143"/>
      <c r="AT544" s="143"/>
      <c r="AU544" s="143"/>
      <c r="AV544" s="143"/>
    </row>
    <row r="545" spans="13:48" x14ac:dyDescent="0.2">
      <c r="M545" s="143"/>
      <c r="N545" s="143"/>
      <c r="O545" s="143"/>
      <c r="P545" s="143"/>
      <c r="Q545" s="143"/>
      <c r="R545" s="143"/>
      <c r="S545" s="143"/>
      <c r="T545" s="143"/>
      <c r="U545" s="143"/>
      <c r="V545" s="143"/>
      <c r="W545" s="143"/>
      <c r="X545" s="143"/>
      <c r="Y545" s="143"/>
      <c r="Z545" s="143"/>
      <c r="AA545" s="143"/>
      <c r="AB545" s="143"/>
      <c r="AC545" s="143"/>
      <c r="AD545" s="143"/>
      <c r="AE545" s="143"/>
      <c r="AF545" s="143"/>
      <c r="AG545" s="143"/>
      <c r="AH545" s="143"/>
      <c r="AI545" s="143"/>
      <c r="AJ545" s="143"/>
      <c r="AK545" s="143"/>
      <c r="AL545" s="143"/>
      <c r="AM545" s="143"/>
      <c r="AN545" s="143"/>
      <c r="AO545" s="143"/>
      <c r="AP545" s="143"/>
      <c r="AQ545" s="143"/>
      <c r="AR545" s="143"/>
      <c r="AS545" s="143"/>
      <c r="AT545" s="143"/>
      <c r="AU545" s="143"/>
      <c r="AV545" s="143"/>
    </row>
    <row r="546" spans="13:48" x14ac:dyDescent="0.2">
      <c r="M546" s="143"/>
      <c r="N546" s="143"/>
      <c r="O546" s="143"/>
      <c r="P546" s="143"/>
      <c r="Q546" s="143"/>
      <c r="R546" s="143"/>
      <c r="S546" s="143"/>
      <c r="T546" s="143"/>
      <c r="U546" s="143"/>
      <c r="V546" s="143"/>
      <c r="W546" s="143"/>
      <c r="X546" s="143"/>
      <c r="Y546" s="143"/>
      <c r="Z546" s="143"/>
      <c r="AA546" s="143"/>
      <c r="AB546" s="143"/>
      <c r="AC546" s="143"/>
      <c r="AD546" s="143"/>
      <c r="AE546" s="143"/>
      <c r="AF546" s="143"/>
      <c r="AG546" s="143"/>
      <c r="AH546" s="143"/>
      <c r="AI546" s="143"/>
      <c r="AJ546" s="143"/>
      <c r="AK546" s="143"/>
      <c r="AL546" s="143"/>
      <c r="AM546" s="143"/>
      <c r="AN546" s="143"/>
      <c r="AO546" s="143"/>
      <c r="AP546" s="143"/>
      <c r="AQ546" s="143"/>
      <c r="AR546" s="143"/>
      <c r="AS546" s="143"/>
      <c r="AT546" s="143"/>
      <c r="AU546" s="143"/>
      <c r="AV546" s="143"/>
    </row>
    <row r="547" spans="13:48" x14ac:dyDescent="0.2">
      <c r="M547" s="143"/>
      <c r="N547" s="143"/>
      <c r="O547" s="143"/>
      <c r="P547" s="143"/>
      <c r="Q547" s="143"/>
      <c r="R547" s="143"/>
      <c r="S547" s="143"/>
      <c r="T547" s="143"/>
      <c r="U547" s="143"/>
      <c r="V547" s="143"/>
      <c r="W547" s="143"/>
      <c r="X547" s="143"/>
      <c r="Y547" s="143"/>
      <c r="Z547" s="143"/>
      <c r="AA547" s="143"/>
      <c r="AB547" s="143"/>
      <c r="AC547" s="143"/>
      <c r="AD547" s="143"/>
      <c r="AE547" s="143"/>
      <c r="AF547" s="143"/>
      <c r="AG547" s="143"/>
      <c r="AH547" s="143"/>
      <c r="AI547" s="143"/>
      <c r="AJ547" s="143"/>
      <c r="AK547" s="143"/>
      <c r="AL547" s="143"/>
      <c r="AM547" s="143"/>
      <c r="AN547" s="143"/>
      <c r="AO547" s="143"/>
      <c r="AP547" s="143"/>
      <c r="AQ547" s="143"/>
      <c r="AR547" s="143"/>
      <c r="AS547" s="143"/>
      <c r="AT547" s="143"/>
      <c r="AU547" s="143"/>
      <c r="AV547" s="143"/>
    </row>
    <row r="548" spans="13:48" x14ac:dyDescent="0.2">
      <c r="M548" s="143"/>
      <c r="N548" s="143"/>
      <c r="O548" s="143"/>
      <c r="P548" s="143"/>
      <c r="Q548" s="143"/>
      <c r="R548" s="143"/>
      <c r="S548" s="143"/>
      <c r="T548" s="143"/>
      <c r="U548" s="143"/>
      <c r="V548" s="143"/>
      <c r="W548" s="143"/>
      <c r="X548" s="143"/>
      <c r="Y548" s="143"/>
      <c r="Z548" s="143"/>
      <c r="AA548" s="143"/>
      <c r="AB548" s="143"/>
      <c r="AC548" s="143"/>
      <c r="AD548" s="143"/>
      <c r="AE548" s="143"/>
      <c r="AF548" s="143"/>
      <c r="AG548" s="143"/>
      <c r="AH548" s="143"/>
      <c r="AI548" s="143"/>
      <c r="AJ548" s="143"/>
      <c r="AK548" s="143"/>
      <c r="AL548" s="143"/>
      <c r="AM548" s="143"/>
      <c r="AN548" s="143"/>
      <c r="AO548" s="143"/>
      <c r="AP548" s="143"/>
      <c r="AQ548" s="143"/>
      <c r="AR548" s="143"/>
      <c r="AS548" s="143"/>
      <c r="AT548" s="143"/>
      <c r="AU548" s="143"/>
      <c r="AV548" s="143"/>
    </row>
  </sheetData>
  <sheetProtection formatCells="0" formatColumns="0" formatRows="0" insertColumns="0" insertRows="0" insertHyperlinks="0" sort="0" autoFilter="0" pivotTables="0"/>
  <autoFilter ref="A4:AV4" xr:uid="{00000000-0009-0000-0000-000003000000}"/>
  <mergeCells count="2">
    <mergeCell ref="A1:E1"/>
    <mergeCell ref="I2:J2"/>
  </mergeCells>
  <conditionalFormatting sqref="M4:M400">
    <cfRule type="expression" dxfId="64" priority="6">
      <formula>M$4=$D$2</formula>
    </cfRule>
  </conditionalFormatting>
  <conditionalFormatting sqref="N4:AV400">
    <cfRule type="expression" dxfId="63" priority="5">
      <formula>N$4=$D$2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>
    <pageSetUpPr fitToPage="1"/>
  </sheetPr>
  <dimension ref="A1:M63"/>
  <sheetViews>
    <sheetView showGridLines="0" workbookViewId="0">
      <selection activeCell="E54" sqref="E54"/>
    </sheetView>
  </sheetViews>
  <sheetFormatPr baseColWidth="10" defaultColWidth="25.85546875" defaultRowHeight="13.5" x14ac:dyDescent="0.25"/>
  <cols>
    <col min="1" max="1" width="1.7109375" style="236" customWidth="1"/>
    <col min="2" max="2" width="20.140625" style="238" customWidth="1"/>
    <col min="3" max="3" width="14.140625" style="238" bestFit="1" customWidth="1"/>
    <col min="4" max="4" width="8.42578125" style="238" customWidth="1"/>
    <col min="5" max="5" width="23.42578125" style="238" customWidth="1"/>
    <col min="6" max="6" width="6.140625" style="238" customWidth="1"/>
    <col min="7" max="7" width="9.28515625" style="238" customWidth="1"/>
    <col min="8" max="8" width="0.28515625" style="238" customWidth="1"/>
    <col min="9" max="9" width="12.5703125" style="238" customWidth="1"/>
    <col min="10" max="10" width="1.7109375" style="236" customWidth="1"/>
    <col min="11" max="16384" width="25.85546875" style="238"/>
  </cols>
  <sheetData>
    <row r="1" spans="1:10" ht="16.5" x14ac:dyDescent="0.3">
      <c r="B1" s="237"/>
      <c r="C1" s="237"/>
      <c r="D1" s="237"/>
      <c r="E1" s="237"/>
      <c r="F1" s="237"/>
      <c r="G1" s="237"/>
      <c r="H1" s="237"/>
      <c r="I1" s="237"/>
    </row>
    <row r="2" spans="1:10" s="236" customFormat="1" ht="8.1" customHeight="1" thickBot="1" x14ac:dyDescent="0.3"/>
    <row r="3" spans="1:10" ht="15" thickTop="1" thickBot="1" x14ac:dyDescent="0.3">
      <c r="B3" s="279" t="s">
        <v>99</v>
      </c>
      <c r="C3" s="280"/>
      <c r="D3" s="280"/>
      <c r="E3" s="280"/>
      <c r="F3" s="280"/>
      <c r="G3" s="280"/>
      <c r="H3" s="280"/>
      <c r="I3" s="281"/>
    </row>
    <row r="4" spans="1:10" x14ac:dyDescent="0.25">
      <c r="B4" s="93" t="str">
        <f>+Salaire!D8</f>
        <v>Prénom &amp; Nom</v>
      </c>
      <c r="C4" s="177"/>
      <c r="D4" s="177"/>
      <c r="E4" s="336" t="str">
        <f>+Salaire!D9</f>
        <v>Prénom &amp; Nom1</v>
      </c>
      <c r="F4" s="276" t="str">
        <f>+Salaire!C8</f>
        <v>N°Mle</v>
      </c>
      <c r="G4" s="276"/>
      <c r="H4" s="83"/>
      <c r="I4" s="88" t="str">
        <f>INDEX(Salaire!$E$9:$BA$19,MATCH($E$4,Salaire!$D$9:$D$19,0),MATCH(F4,Salaire!$E$8:$BA$8,0))</f>
        <v>001</v>
      </c>
    </row>
    <row r="5" spans="1:10" x14ac:dyDescent="0.25">
      <c r="B5" s="87" t="str">
        <f>+Salaire!E8</f>
        <v>Fonction</v>
      </c>
      <c r="C5" s="83"/>
      <c r="D5" s="83"/>
      <c r="E5" s="82" t="str">
        <f>INDEX(Salaire!$E$9:$AU$19,MATCH($E$4,Salaire!$D$9:$D$19,0),MATCH($B$5,Salaire!$E$8:$AU$8,0))</f>
        <v>Exemple</v>
      </c>
      <c r="F5" s="282" t="s">
        <v>100</v>
      </c>
      <c r="G5" s="282"/>
      <c r="H5" s="83"/>
      <c r="I5" s="88" t="str">
        <f ca="1">ROUND(INDEX(Salaire!$E$9:$AU$19,MATCH($E$4,Salaire!$D$9:$D$19,0),MATCH($F$5,Salaire!$E$8:$AU$8,0)),2)&amp;" "&amp;"ans"</f>
        <v>1.08 ans</v>
      </c>
    </row>
    <row r="6" spans="1:10" x14ac:dyDescent="0.25">
      <c r="B6" s="87" t="str">
        <f>+Salaire!AV8</f>
        <v>Adresse</v>
      </c>
      <c r="C6" s="83"/>
      <c r="D6" s="83"/>
      <c r="E6" s="283" t="str">
        <f>LEFT(INDEX(Salaire!$E$9:$AV$19,MATCH($E$4,Salaire!$D$9:$D$19,0),MATCH($B$6,Salaire!$E$8:$AV$8,0)),45)</f>
        <v/>
      </c>
      <c r="F6" s="283"/>
      <c r="G6" s="283"/>
      <c r="H6" s="283"/>
      <c r="I6" s="284"/>
    </row>
    <row r="7" spans="1:10" x14ac:dyDescent="0.25">
      <c r="B7" s="87" t="s">
        <v>117</v>
      </c>
      <c r="C7" s="83"/>
      <c r="D7" s="83"/>
      <c r="E7" s="137">
        <f>+Salaire!F5</f>
        <v>42948</v>
      </c>
      <c r="F7" s="285" t="s">
        <v>95</v>
      </c>
      <c r="G7" s="285"/>
      <c r="H7" s="286">
        <f>+Salaire!I5</f>
        <v>42978</v>
      </c>
      <c r="I7" s="287"/>
    </row>
    <row r="8" spans="1:10" x14ac:dyDescent="0.25">
      <c r="B8" s="87" t="str">
        <f>+Salaire!F8</f>
        <v>Date d'embauche</v>
      </c>
      <c r="C8" s="83"/>
      <c r="D8" s="83"/>
      <c r="E8" s="137">
        <f>INDEX(Salaire!$E$9:$AU$19,MATCH($E$4,Salaire!$D$9:$D$19,0),MATCH($B$8,Salaire!$E$8:$AU$8,0))</f>
        <v>42583</v>
      </c>
      <c r="F8" s="84"/>
      <c r="G8" s="84"/>
      <c r="H8" s="277"/>
      <c r="I8" s="278"/>
    </row>
    <row r="9" spans="1:10" ht="27" x14ac:dyDescent="0.25">
      <c r="B9" s="87" t="s">
        <v>156</v>
      </c>
      <c r="C9" s="83"/>
      <c r="D9" s="83"/>
      <c r="E9" s="140">
        <f>INDEX(Salaire!$E$9:$AU$19,MATCH($E$4,Salaire!$D$9:$D$19,0),MATCH($B$9,Salaire!$E$8:$AU$8,0))</f>
        <v>0</v>
      </c>
      <c r="F9" s="174" t="str">
        <f>+Salaire!AW8</f>
        <v>N° INPS</v>
      </c>
      <c r="G9" s="174"/>
      <c r="H9" s="175"/>
      <c r="I9" s="89">
        <f>INDEX(Salaire!$E$9:$AX$19,MATCH($E$4,Salaire!$D$9:$D$19,0),MATCH($F9,Salaire!$E$8:$AX$8,0))</f>
        <v>0</v>
      </c>
    </row>
    <row r="10" spans="1:10" ht="13.5" customHeight="1" x14ac:dyDescent="0.25">
      <c r="B10" s="87" t="str">
        <f>+Salaire!K8</f>
        <v>Depart.</v>
      </c>
      <c r="C10" s="83"/>
      <c r="D10" s="83"/>
      <c r="E10" s="138">
        <f>INDEX(Salaire!$E$9:$AU$19,MATCH($E$4,Salaire!$D$9:$D$19,0),MATCH($B$10,Salaire!$E$8:$AU$8,0))</f>
        <v>0</v>
      </c>
      <c r="F10" s="174" t="str">
        <f>+Salaire!AX8</f>
        <v>N° All. INPS</v>
      </c>
      <c r="G10" s="174"/>
      <c r="H10" s="175"/>
      <c r="I10" s="89">
        <f>INDEX(Salaire!$E$9:$AX$19,MATCH($E$4,Salaire!$D$9:$D$19,0),MATCH($F10,Salaire!$E$8:$AX$8,0))</f>
        <v>0</v>
      </c>
    </row>
    <row r="11" spans="1:10" ht="13.5" customHeight="1" x14ac:dyDescent="0.25">
      <c r="B11" s="87" t="str">
        <f>+Salaire!I8</f>
        <v>Statut</v>
      </c>
      <c r="C11" s="83"/>
      <c r="D11" s="83"/>
      <c r="E11" s="85" t="str">
        <f>INDEX(Salaire!$E$9:$AU$19,MATCH($E$4,Salaire!$D$9:$D$19,0),MATCH($B$11,Salaire!$E$8:$AU$8,0))</f>
        <v>M04</v>
      </c>
      <c r="F11" s="276" t="str">
        <f>+Salaire!M8</f>
        <v>N# Jrs Travaillés</v>
      </c>
      <c r="G11" s="276"/>
      <c r="H11" s="83"/>
      <c r="I11" s="89">
        <f>INDEX(Salaire!$E$9:$AX$19,MATCH($E$4,Salaire!$D$9:$D$19,0),MATCH($F11,Salaire!$E$8:$AX$8,0))</f>
        <v>31</v>
      </c>
    </row>
    <row r="12" spans="1:10" x14ac:dyDescent="0.25">
      <c r="B12" s="87" t="str">
        <f>+Salaire!L8</f>
        <v>Cat.</v>
      </c>
      <c r="C12" s="83"/>
      <c r="D12" s="83"/>
      <c r="E12" s="82" t="str">
        <f>INDEX(Salaire!$E$9:$AU$19,MATCH($E$4,Salaire!$D$9:$D$19,0),MATCH($B$12,Salaire!$E$8:$AU$8,0))</f>
        <v>Cat 5</v>
      </c>
      <c r="F12" s="238" t="str">
        <f>+Salaire!N8</f>
        <v>N# Jr d'absence</v>
      </c>
      <c r="I12" s="89">
        <f>INDEX(Salaire!$E$9:$AX$19,MATCH($E$4,Salaire!$D$9:$D$19,0),MATCH($F12,Salaire!$E$8:$AX$8,0))</f>
        <v>0</v>
      </c>
    </row>
    <row r="13" spans="1:10" ht="14.25" thickBot="1" x14ac:dyDescent="0.3">
      <c r="B13" s="87" t="str">
        <f>+Salaire!AZ8</f>
        <v>N° Cpte Banque</v>
      </c>
      <c r="C13" s="83"/>
      <c r="D13" s="83"/>
      <c r="E13" s="86" t="str">
        <f>INDEX(Salaire!$E$9:$AZ$19,MATCH($E$4,Salaire!$D$9:$D$19,0),MATCH($B$13,Salaire!$E$8:$AZ$8,0))</f>
        <v>eurytb12345689</v>
      </c>
      <c r="F13" s="174"/>
      <c r="G13" s="174" t="str">
        <f>+Salaire!AY8</f>
        <v>Nom Banque</v>
      </c>
      <c r="H13" s="175"/>
      <c r="I13" s="90" t="str">
        <f>INDEX(Salaire!$E$9:$AZ$19,MATCH($E$4,Salaire!$D$9:$D$19,0),MATCH($G$13,Salaire!$E$8:$AZ$8,0))</f>
        <v>xrt</v>
      </c>
    </row>
    <row r="14" spans="1:10" ht="14.25" hidden="1" thickBot="1" x14ac:dyDescent="0.3">
      <c r="B14" s="123"/>
      <c r="C14" s="124"/>
      <c r="D14" s="124"/>
      <c r="E14" s="124"/>
      <c r="F14" s="124"/>
      <c r="G14" s="124"/>
      <c r="H14" s="125"/>
      <c r="I14" s="91"/>
    </row>
    <row r="15" spans="1:10" s="240" customFormat="1" x14ac:dyDescent="0.25">
      <c r="A15" s="239"/>
      <c r="B15" s="126" t="s">
        <v>107</v>
      </c>
      <c r="C15" s="176"/>
      <c r="D15" s="176"/>
      <c r="E15" s="290"/>
      <c r="F15" s="290"/>
      <c r="G15" s="127" t="s">
        <v>83</v>
      </c>
      <c r="H15" s="291" t="s">
        <v>102</v>
      </c>
      <c r="I15" s="292"/>
      <c r="J15" s="239"/>
    </row>
    <row r="16" spans="1:10" x14ac:dyDescent="0.25">
      <c r="B16" s="92" t="str">
        <f>+Salaire!O8</f>
        <v>Sal de Base Maj.</v>
      </c>
      <c r="C16" s="117"/>
      <c r="D16" s="117"/>
      <c r="E16" s="180"/>
      <c r="F16" s="180"/>
      <c r="G16" s="100"/>
      <c r="H16" s="288">
        <f>IFERROR(INDEX(Salaire!$E$9:$AX$19,MATCH($E$4,Salaire!$D$9:$D$19,0),MATCH($B16,Salaire!$E$8:$AX$8,0)),0)</f>
        <v>22816.186268596954</v>
      </c>
      <c r="I16" s="289" t="e">
        <f>INDEX(Salaire!$E$9:$AX$19,MATCH($E$4,Salaire!$D$9:$D$19,0),MATCH($F16,Salaire!$E$8:$AX$8,0))</f>
        <v>#N/A</v>
      </c>
      <c r="J16" s="241"/>
    </row>
    <row r="17" spans="1:11" x14ac:dyDescent="0.25">
      <c r="B17" s="92" t="str">
        <f>+Salaire!P8</f>
        <v>Ind. Spé 1973</v>
      </c>
      <c r="C17" s="117"/>
      <c r="D17" s="117"/>
      <c r="E17" s="180"/>
      <c r="F17" s="180"/>
      <c r="G17" s="100"/>
      <c r="H17" s="288">
        <f>IFERROR(INDEX(Salaire!$E$9:$AX$19,MATCH($E$4,Salaire!$D$9:$D$19,0),MATCH($B17,Salaire!$E$8:$AX$8,0)),0)</f>
        <v>1000</v>
      </c>
      <c r="I17" s="289" t="e">
        <f>INDEX(Salaire!$E$9:$AX$19,MATCH($E$4,Salaire!$D$9:$D$19,0),MATCH($F17,Salaire!$E$8:$AX$8,0))</f>
        <v>#N/A</v>
      </c>
    </row>
    <row r="18" spans="1:11" x14ac:dyDescent="0.25">
      <c r="B18" s="92" t="str">
        <f>+Salaire!Q8</f>
        <v>Ind. Cher Vie 1974</v>
      </c>
      <c r="C18" s="117"/>
      <c r="D18" s="117"/>
      <c r="E18" s="180"/>
      <c r="F18" s="180"/>
      <c r="G18" s="100"/>
      <c r="H18" s="288">
        <f>IFERROR(INDEX(Salaire!$E$9:$AX$19,MATCH($E$4,Salaire!$D$9:$D$19,0),MATCH($B18,Salaire!$E$8:$AX$8,0)),0)</f>
        <v>2250</v>
      </c>
      <c r="I18" s="289" t="e">
        <f>INDEX(Salaire!$E$9:$AX$19,MATCH($E$4,Salaire!$D$9:$D$19,0),MATCH($F18,Salaire!$E$8:$AX$8,0))</f>
        <v>#N/A</v>
      </c>
    </row>
    <row r="19" spans="1:11" x14ac:dyDescent="0.25">
      <c r="B19" s="92" t="str">
        <f>+Salaire!R8</f>
        <v>Ind. Spé 1982</v>
      </c>
      <c r="C19" s="117"/>
      <c r="D19" s="117"/>
      <c r="E19" s="180"/>
      <c r="F19" s="180"/>
      <c r="G19" s="100"/>
      <c r="H19" s="288">
        <f>IFERROR(INDEX(Salaire!$E$9:$AX$19,MATCH($E$4,Salaire!$D$9:$D$19,0),MATCH($B19,Salaire!$E$8:$AX$8,0)),0)</f>
        <v>1000</v>
      </c>
      <c r="I19" s="289" t="e">
        <f>INDEX(Salaire!$E$9:$AX$19,MATCH($E$4,Salaire!$D$9:$D$19,0),MATCH($F19,Salaire!$E$8:$AX$8,0))</f>
        <v>#N/A</v>
      </c>
    </row>
    <row r="20" spans="1:11" x14ac:dyDescent="0.25">
      <c r="B20" s="92" t="str">
        <f>+Salaire!S8</f>
        <v>Ind. Sol 1991</v>
      </c>
      <c r="C20" s="117"/>
      <c r="D20" s="117"/>
      <c r="E20" s="180"/>
      <c r="F20" s="180"/>
      <c r="G20" s="100"/>
      <c r="H20" s="288">
        <f>IFERROR(INDEX(Salaire!$E$9:$AX$19,MATCH($E$4,Salaire!$D$9:$D$19,0),MATCH($B20,Salaire!$E$8:$AX$8,0)),0)</f>
        <v>6500</v>
      </c>
      <c r="I20" s="289" t="e">
        <f>INDEX(Salaire!$E$9:$AX$19,MATCH($E$4,Salaire!$D$9:$D$19,0),MATCH($F20,Salaire!$E$8:$AX$8,0))</f>
        <v>#N/A</v>
      </c>
    </row>
    <row r="21" spans="1:11" x14ac:dyDescent="0.25">
      <c r="B21" s="92" t="str">
        <f>+Salaire!T8</f>
        <v>Ind. Trspt
10% Sal Base</v>
      </c>
      <c r="C21" s="117"/>
      <c r="D21" s="117"/>
      <c r="E21" s="180"/>
      <c r="F21" s="180"/>
      <c r="G21" s="100"/>
      <c r="H21" s="288">
        <f>IFERROR(INDEX(Salaire!$E$9:$AX$19,MATCH($E$4,Salaire!$D$9:$D$19,0),MATCH($B21,Salaire!$E$8:$AX$8,0)),0)</f>
        <v>0</v>
      </c>
      <c r="I21" s="289" t="e">
        <f>INDEX(Salaire!$E$9:$AX$19,MATCH($E$4,Salaire!$D$9:$D$19,0),MATCH($F21,Salaire!$E$8:$AX$8,0))</f>
        <v>#N/A</v>
      </c>
    </row>
    <row r="22" spans="1:11" x14ac:dyDescent="0.25">
      <c r="B22" s="92" t="str">
        <f>+Salaire!U8</f>
        <v xml:space="preserve">Allocation Charge de Famille </v>
      </c>
      <c r="C22" s="117"/>
      <c r="D22" s="117"/>
      <c r="E22" s="180"/>
      <c r="F22" s="180"/>
      <c r="G22" s="100"/>
      <c r="H22" s="288" t="str">
        <f>IFERROR(INDEX(Salaire!$E$9:$AX$19,MATCH($E$4,Salaire!$D$9:$D$19,0),MATCH($B22,Salaire!$E$8:$AX$8,0)),0)</f>
        <v/>
      </c>
      <c r="I22" s="289" t="e">
        <f>INDEX(Salaire!$E$9:$AX$19,MATCH($E$4,Salaire!$D$9:$D$19,0),MATCH($F22,Salaire!$E$8:$AX$8,0))</f>
        <v>#N/A</v>
      </c>
    </row>
    <row r="23" spans="1:11" x14ac:dyDescent="0.25">
      <c r="B23" s="92" t="str">
        <f>+Salaire!W8</f>
        <v>Indemnité de  Monture personnelle</v>
      </c>
      <c r="C23" s="117"/>
      <c r="D23" s="117"/>
      <c r="E23" s="180"/>
      <c r="F23" s="180"/>
      <c r="G23" s="100"/>
      <c r="H23" s="288">
        <f>IFERROR(INDEX(Salaire!$E$9:$AX$19,MATCH($E$4,Salaire!$D$9:$D$19,0),MATCH($B23,Salaire!$E$8:$AX$8,0)),0)</f>
        <v>0</v>
      </c>
      <c r="I23" s="289" t="e">
        <f>INDEX(Salaire!$E$9:$AX$19,MATCH($E$4,Salaire!$D$9:$D$19,0),MATCH($F23,Salaire!$E$8:$AX$8,0))</f>
        <v>#N/A</v>
      </c>
    </row>
    <row r="24" spans="1:11" x14ac:dyDescent="0.25">
      <c r="B24" s="92" t="str">
        <f>+Salaire!X8</f>
        <v>Prime de Risque</v>
      </c>
      <c r="C24" s="117"/>
      <c r="D24" s="117"/>
      <c r="E24" s="180"/>
      <c r="F24" s="180"/>
      <c r="G24" s="100"/>
      <c r="H24" s="288">
        <f>IFERROR(INDEX(Salaire!$E$9:$AX$19,MATCH($E$4,Salaire!$D$9:$D$19,0),MATCH($B24,Salaire!$E$8:$AX$8,0)),0)</f>
        <v>0</v>
      </c>
      <c r="I24" s="289" t="e">
        <f>INDEX(Salaire!$E$9:$AX$19,MATCH($E$4,Salaire!$D$9:$D$19,0),MATCH($F24,Salaire!$E$8:$AX$8,0))</f>
        <v>#N/A</v>
      </c>
    </row>
    <row r="25" spans="1:11" x14ac:dyDescent="0.25">
      <c r="B25" s="92" t="str">
        <f>+Salaire!Y8</f>
        <v>Indemnité  Responsabilité</v>
      </c>
      <c r="C25" s="117"/>
      <c r="D25" s="117"/>
      <c r="E25" s="180"/>
      <c r="F25" s="180"/>
      <c r="G25" s="100"/>
      <c r="H25" s="288">
        <f>IFERROR(INDEX(Salaire!$E$9:$AX$19,MATCH($E$4,Salaire!$D$9:$D$19,0),MATCH($B25,Salaire!$E$8:$AX$8,0)),0)</f>
        <v>0</v>
      </c>
      <c r="I25" s="289" t="e">
        <f>INDEX(Salaire!$E$9:$AX$19,MATCH($E$4,Salaire!$D$9:$D$19,0),MATCH($F25,Salaire!$E$8:$AX$8,0))</f>
        <v>#N/A</v>
      </c>
    </row>
    <row r="26" spans="1:11" x14ac:dyDescent="0.25">
      <c r="B26" s="92" t="str">
        <f>+Salaire!V8</f>
        <v>Rappel Aug. Sal.</v>
      </c>
      <c r="C26" s="117"/>
      <c r="D26" s="117"/>
      <c r="E26" s="180"/>
      <c r="F26" s="180"/>
      <c r="G26" s="100"/>
      <c r="H26" s="288">
        <f>IFERROR(INDEX(Salaire!$E$9:$AX$19,MATCH($E$4,Salaire!$D$9:$D$19,0),MATCH($B26,Salaire!$E$8:$AX$8,0)),0)</f>
        <v>24327.022821576757</v>
      </c>
      <c r="I26" s="289" t="e">
        <f>INDEX(Salaire!$E$9:$AX$19,MATCH($E$4,Salaire!$D$9:$D$19,0),MATCH($F26,Salaire!$E$8:$AX$8,0))</f>
        <v>#N/A</v>
      </c>
    </row>
    <row r="27" spans="1:11" ht="14.25" thickBot="1" x14ac:dyDescent="0.3">
      <c r="B27" s="92" t="str">
        <f>+Salaire!Z8</f>
        <v>Sursalaire</v>
      </c>
      <c r="C27" s="117"/>
      <c r="D27" s="117"/>
      <c r="E27" s="180"/>
      <c r="F27" s="180"/>
      <c r="G27" s="100"/>
      <c r="H27" s="288">
        <f>IFERROR(INDEX(Salaire!$E$9:$AX$19,MATCH($E$4,Salaire!$D$9:$D$19,0),MATCH($B27,Salaire!$E$8:$AX$8,0)),0)</f>
        <v>68607.309582025453</v>
      </c>
      <c r="I27" s="289" t="e">
        <f>INDEX(Salaire!$E$9:$AX$19,MATCH($E$4,Salaire!$D$9:$D$19,0),MATCH($F27,Salaire!$E$8:$AX$8,0))</f>
        <v>#N/A</v>
      </c>
    </row>
    <row r="28" spans="1:11" ht="14.25" hidden="1" thickBot="1" x14ac:dyDescent="0.3">
      <c r="B28" s="93"/>
      <c r="C28" s="177"/>
      <c r="D28" s="177"/>
      <c r="E28" s="294"/>
      <c r="F28" s="294"/>
      <c r="G28" s="101"/>
      <c r="H28" s="295"/>
      <c r="I28" s="296"/>
    </row>
    <row r="29" spans="1:11" s="244" customFormat="1" ht="14.25" thickBot="1" x14ac:dyDescent="0.3">
      <c r="A29" s="242"/>
      <c r="B29" s="300" t="s">
        <v>109</v>
      </c>
      <c r="C29" s="301"/>
      <c r="D29" s="301"/>
      <c r="E29" s="301"/>
      <c r="F29" s="80"/>
      <c r="G29" s="80"/>
      <c r="H29" s="81" t="e">
        <f>+SUM(H16,H17,H18,H19,H20,H21,H22,H23,H24,H25,#REF!,#REF!,#REF!,#REF!,#REF!,H27)</f>
        <v>#REF!</v>
      </c>
      <c r="I29" s="94">
        <f>SUM(H16,H17,H18,H19,H20,H21,H22,H23,H24,H25,H26,H27)</f>
        <v>126500.51867219916</v>
      </c>
      <c r="J29" s="243"/>
    </row>
    <row r="30" spans="1:11" x14ac:dyDescent="0.25">
      <c r="B30" s="95" t="s">
        <v>103</v>
      </c>
      <c r="C30" s="118"/>
      <c r="D30" s="118"/>
      <c r="E30" s="297"/>
      <c r="F30" s="297"/>
      <c r="G30" s="102"/>
      <c r="H30" s="298"/>
      <c r="I30" s="299"/>
      <c r="J30" s="245"/>
    </row>
    <row r="31" spans="1:11" x14ac:dyDescent="0.25">
      <c r="B31" s="96" t="str">
        <f>+Salaire!AD8</f>
        <v>Base INPS/AMO</v>
      </c>
      <c r="C31" s="148">
        <f>IFERROR(INDEX(Salaire!$E$9:$AX$19,MATCH($E$4,Salaire!$D$9:$D$19,0),MATCH($B31,Salaire!$E$8:$AX$8,0)),0)</f>
        <v>125500.51867219916</v>
      </c>
      <c r="D31" s="119"/>
      <c r="E31" s="77"/>
      <c r="F31" s="177"/>
      <c r="G31" s="103"/>
      <c r="H31" s="178"/>
      <c r="I31" s="179"/>
      <c r="J31" s="245"/>
    </row>
    <row r="32" spans="1:11" x14ac:dyDescent="0.25">
      <c r="B32" s="93"/>
      <c r="C32" s="177"/>
      <c r="D32" s="177"/>
      <c r="E32" s="177" t="str">
        <f>+Salaire!AG8</f>
        <v xml:space="preserve">INPS Part Sal. </v>
      </c>
      <c r="F32" s="177"/>
      <c r="G32" s="104">
        <f>+Salaire!AG5</f>
        <v>3.5999999999999997E-2</v>
      </c>
      <c r="H32" s="303">
        <f>IFERROR(INDEX(Salaire!$E$9:$AX$19,MATCH($E$4,Salaire!$D$9:$D$19,0),MATCH($E32,Salaire!$E$8:$AX$8,0)),0)</f>
        <v>4518.0186721991695</v>
      </c>
      <c r="I32" s="304">
        <f>IFERROR(INDEX(Salaire!$E$9:$AX$19,MATCH($E$4,Salaire!$D$9:$D$19,0),MATCH($B32,Salaire!$E$8:$AX$8,0)),0)</f>
        <v>0</v>
      </c>
      <c r="K32" s="246"/>
    </row>
    <row r="33" spans="1:11" x14ac:dyDescent="0.25">
      <c r="B33" s="93"/>
      <c r="C33" s="177"/>
      <c r="D33" s="177"/>
      <c r="E33" s="177" t="str">
        <f>+Salaire!AI8</f>
        <v xml:space="preserve">AMO Part Sal. </v>
      </c>
      <c r="F33" s="177"/>
      <c r="G33" s="147">
        <f>+Salaire!AI5</f>
        <v>3.0599999999999999E-2</v>
      </c>
      <c r="H33" s="303">
        <f>IFERROR(INDEX(Salaire!$E$9:$AX$19,MATCH($E$4,Salaire!$D$9:$D$19,0),MATCH($E33,Salaire!$E$8:$AX$8,0)),0)</f>
        <v>3840.3158713692942</v>
      </c>
      <c r="I33" s="304">
        <f>IFERROR(INDEX(Salaire!$E$9:$AX$19,MATCH($E$4,Salaire!$D$9:$D$19,0),MATCH($B33,Salaire!$E$8:$AX$8,0)),0)</f>
        <v>0</v>
      </c>
      <c r="K33" s="247"/>
    </row>
    <row r="34" spans="1:11" s="249" customFormat="1" ht="26.25" customHeight="1" x14ac:dyDescent="0.25">
      <c r="A34" s="248"/>
      <c r="B34" s="108" t="str">
        <f>+Salaire!AJ8</f>
        <v>Taux Réduction pour Charges Famille</v>
      </c>
      <c r="C34" s="110"/>
      <c r="D34" s="110"/>
      <c r="E34" s="109"/>
      <c r="F34" s="110"/>
      <c r="G34" s="111">
        <f>IFERROR(INDEX(Salaire!$E$9:$AX$19,MATCH($E$4,Salaire!$D$9:$D$19,0),MATCH($B34,Salaire!$E$8:$AX$8,0)),0)</f>
        <v>0.19999999999999998</v>
      </c>
      <c r="H34" s="112"/>
      <c r="I34" s="115"/>
      <c r="J34" s="248"/>
    </row>
    <row r="35" spans="1:11" s="249" customFormat="1" x14ac:dyDescent="0.25">
      <c r="A35" s="248"/>
      <c r="B35" s="108" t="str">
        <f>+Salaire!AB8</f>
        <v>Total Ind. Non Imposable</v>
      </c>
      <c r="C35" s="110"/>
      <c r="D35" s="110"/>
      <c r="E35" s="109">
        <f>IFERROR(INDEX(Salaire!$E$9:$AX$19,MATCH($E$4,Salaire!$D$9:$D$19,0),MATCH($B35,Salaire!$E$8:$AX$8,0)),0)</f>
        <v>31827.022821576757</v>
      </c>
      <c r="F35" s="110"/>
      <c r="G35" s="111"/>
      <c r="H35" s="112"/>
      <c r="I35" s="115"/>
      <c r="J35" s="248"/>
    </row>
    <row r="36" spans="1:11" s="249" customFormat="1" x14ac:dyDescent="0.25">
      <c r="A36" s="248"/>
      <c r="B36" s="108" t="str">
        <f>+Salaire!AE8</f>
        <v>Total Avant. en Nature</v>
      </c>
      <c r="C36" s="110"/>
      <c r="D36" s="110"/>
      <c r="E36" s="109">
        <f>IFERROR(INDEX(Salaire!$E$9:$AX$19,MATCH($E$4,Salaire!$D$9:$D$19,0),MATCH($B36,Salaire!$E$8:$AX$8,0)),0)</f>
        <v>0</v>
      </c>
      <c r="F36" s="110"/>
      <c r="G36" s="111"/>
      <c r="H36" s="112"/>
      <c r="I36" s="115"/>
      <c r="J36" s="248"/>
    </row>
    <row r="37" spans="1:11" s="249" customFormat="1" x14ac:dyDescent="0.25">
      <c r="A37" s="248"/>
      <c r="B37" s="113" t="str">
        <f>+Salaire!AF8</f>
        <v>Salaire Brut Imp.
Mensuel</v>
      </c>
      <c r="C37" s="120"/>
      <c r="D37" s="120"/>
      <c r="E37" s="109">
        <f>IFERROR(INDEX(Salaire!$E$9:$AX$19,MATCH($E$4,Salaire!$D$9:$D$19,0),MATCH($B37,Salaire!$E$8:$AX$8,0)),0)</f>
        <v>90000</v>
      </c>
      <c r="F37" s="110"/>
      <c r="G37" s="114"/>
      <c r="H37" s="112"/>
      <c r="I37" s="115"/>
      <c r="J37" s="248"/>
      <c r="K37" s="250"/>
    </row>
    <row r="38" spans="1:11" ht="14.25" thickBot="1" x14ac:dyDescent="0.3">
      <c r="B38" s="93"/>
      <c r="C38" s="177"/>
      <c r="D38" s="177"/>
      <c r="E38" s="177" t="str">
        <f>+Salaire!AK8</f>
        <v>ITS Net</v>
      </c>
      <c r="F38" s="177"/>
      <c r="G38" s="106">
        <f>+H38/E37</f>
        <v>3.3786666666666666E-2</v>
      </c>
      <c r="H38" s="303">
        <f>IFERROR(INDEX(Salaire!$E$9:$AX$19,MATCH($E$4,Salaire!$D$9:$D$19,0),MATCH($E38,Salaire!$E$8:$AX$8,0)),0)</f>
        <v>3040.7999999999997</v>
      </c>
      <c r="I38" s="304">
        <f>IFERROR(INDEX(Salaire!$E$9:$AX$19,MATCH($E$4,Salaire!$D$9:$D$19,0),MATCH($B38,Salaire!$E$8:$AX$8,0)),0)</f>
        <v>0</v>
      </c>
      <c r="J38" s="251"/>
      <c r="K38" s="252"/>
    </row>
    <row r="39" spans="1:11" ht="14.25" hidden="1" thickBot="1" x14ac:dyDescent="0.3">
      <c r="B39" s="93"/>
      <c r="C39" s="177"/>
      <c r="D39" s="177"/>
      <c r="E39" s="177"/>
      <c r="F39" s="177"/>
      <c r="G39" s="105"/>
      <c r="H39" s="107"/>
      <c r="I39" s="91"/>
    </row>
    <row r="40" spans="1:11" s="244" customFormat="1" ht="14.25" thickBot="1" x14ac:dyDescent="0.3">
      <c r="A40" s="242"/>
      <c r="B40" s="300" t="s">
        <v>111</v>
      </c>
      <c r="C40" s="301"/>
      <c r="D40" s="301"/>
      <c r="E40" s="301"/>
      <c r="F40" s="80"/>
      <c r="G40" s="80"/>
      <c r="H40" s="81">
        <f>SUM(H32:I38)</f>
        <v>11399.134543568463</v>
      </c>
      <c r="I40" s="94">
        <f>SUM(H30:I39)</f>
        <v>11399.134543568463</v>
      </c>
      <c r="J40" s="242"/>
    </row>
    <row r="41" spans="1:11" s="254" customFormat="1" hidden="1" x14ac:dyDescent="0.25">
      <c r="A41" s="236"/>
      <c r="B41" s="97"/>
      <c r="C41" s="121"/>
      <c r="D41" s="121"/>
      <c r="E41" s="78"/>
      <c r="F41" s="78"/>
      <c r="G41" s="78"/>
      <c r="H41" s="79"/>
      <c r="I41" s="98"/>
      <c r="J41" s="236"/>
      <c r="K41" s="253"/>
    </row>
    <row r="42" spans="1:11" s="254" customFormat="1" ht="14.25" thickBot="1" x14ac:dyDescent="0.3">
      <c r="A42" s="236"/>
      <c r="B42" s="97"/>
      <c r="C42" s="121"/>
      <c r="D42" s="121"/>
      <c r="E42" s="78"/>
      <c r="F42" s="78"/>
      <c r="G42" s="78"/>
      <c r="H42" s="79"/>
      <c r="I42" s="98"/>
      <c r="J42" s="236"/>
      <c r="K42" s="253"/>
    </row>
    <row r="43" spans="1:11" s="244" customFormat="1" ht="14.25" thickBot="1" x14ac:dyDescent="0.3">
      <c r="A43" s="242"/>
      <c r="B43" s="300" t="s">
        <v>110</v>
      </c>
      <c r="C43" s="301"/>
      <c r="D43" s="301"/>
      <c r="E43" s="301"/>
      <c r="F43" s="80"/>
      <c r="G43" s="80"/>
      <c r="H43" s="81"/>
      <c r="I43" s="94">
        <f>SUM(I29,-I40)</f>
        <v>115101.3841286307</v>
      </c>
      <c r="J43" s="255"/>
      <c r="K43" s="256"/>
    </row>
    <row r="44" spans="1:11" x14ac:dyDescent="0.25">
      <c r="B44" s="99"/>
      <c r="C44" s="122"/>
      <c r="D44" s="122"/>
      <c r="E44" s="294" t="s">
        <v>87</v>
      </c>
      <c r="F44" s="294"/>
      <c r="G44" s="177"/>
      <c r="H44" s="305">
        <f>IFERROR(INDEX(Salaire!$E$9:$AX$19,MATCH($E$4,Salaire!$D$9:$D$19,0),MATCH($E44,Salaire!$E$8:$AX$8,0)),0)</f>
        <v>0</v>
      </c>
      <c r="I44" s="289" t="e">
        <f>INDEX(Salaire!$E$9:$AX$19,MATCH($E$4,Salaire!$D$9:$D$19,0),MATCH($F44,Salaire!$E$8:$AX$8,0))</f>
        <v>#N/A</v>
      </c>
      <c r="K44" s="257"/>
    </row>
    <row r="45" spans="1:11" ht="4.5" customHeight="1" thickBot="1" x14ac:dyDescent="0.3">
      <c r="B45" s="93"/>
      <c r="C45" s="177"/>
      <c r="D45" s="177"/>
      <c r="E45" s="177"/>
      <c r="F45" s="177"/>
      <c r="G45" s="177"/>
      <c r="H45" s="116"/>
      <c r="I45" s="179"/>
    </row>
    <row r="46" spans="1:11" s="244" customFormat="1" ht="14.25" thickBot="1" x14ac:dyDescent="0.3">
      <c r="A46" s="242"/>
      <c r="B46" s="302" t="s">
        <v>153</v>
      </c>
      <c r="C46" s="301"/>
      <c r="D46" s="301"/>
      <c r="E46" s="301"/>
      <c r="F46" s="80"/>
      <c r="G46" s="80"/>
      <c r="H46" s="81"/>
      <c r="I46" s="139">
        <f>IF(H44&lt;&gt;0,I43-H44,I43)</f>
        <v>115101.3841286307</v>
      </c>
      <c r="J46" s="242"/>
    </row>
    <row r="47" spans="1:11" s="260" customFormat="1" ht="12.75" x14ac:dyDescent="0.25">
      <c r="A47" s="258"/>
      <c r="B47" s="128"/>
      <c r="C47" s="129" t="str">
        <f>+Salaire!AO8</f>
        <v>INPS Part Pat.</v>
      </c>
      <c r="D47" s="130">
        <f>+Salaire!AO5</f>
        <v>0.16400000000000001</v>
      </c>
      <c r="E47" s="131">
        <f>IFERROR(INDEX(Salaire!$E$9:$AX$19,MATCH($E$4,Salaire!$D$9:$D$19,0),MATCH($C47,Salaire!$E$8:$AX$8,0)),0)</f>
        <v>20582.085062240665</v>
      </c>
      <c r="F47" s="129"/>
      <c r="G47" s="129"/>
      <c r="H47" s="129"/>
      <c r="I47" s="132"/>
      <c r="J47" s="258"/>
      <c r="K47" s="259"/>
    </row>
    <row r="48" spans="1:11" s="260" customFormat="1" ht="12.75" x14ac:dyDescent="0.25">
      <c r="A48" s="258"/>
      <c r="B48" s="128"/>
      <c r="C48" s="129" t="str">
        <f>+Salaire!AP8</f>
        <v>AMO Part Pat.</v>
      </c>
      <c r="D48" s="130">
        <f>+Salaire!AP5</f>
        <v>3.5000000000000003E-2</v>
      </c>
      <c r="E48" s="131">
        <f>IFERROR(INDEX(Salaire!$E$9:$AX$19,MATCH($E$4,Salaire!$D$9:$D$19,0),MATCH($C48,Salaire!$E$8:$AX$8,0)),0)</f>
        <v>4392.5181535269712</v>
      </c>
      <c r="F48" s="129"/>
      <c r="G48" s="129"/>
      <c r="H48" s="129"/>
      <c r="I48" s="132"/>
      <c r="J48" s="258"/>
      <c r="K48" s="259"/>
    </row>
    <row r="49" spans="1:13" s="260" customFormat="1" thickBot="1" x14ac:dyDescent="0.3">
      <c r="A49" s="258"/>
      <c r="B49" s="133"/>
      <c r="C49" s="134" t="str">
        <f>+Salaire!AU8</f>
        <v>Masse Salariale</v>
      </c>
      <c r="D49" s="134"/>
      <c r="E49" s="135">
        <f>IFERROR(INDEX(Salaire!$E$9:$AX$19,MATCH($E$4,Salaire!$D$9:$D$19,0),MATCH($C49,Salaire!$E$8:$AX$8,0)),0)</f>
        <v>162185.12188796679</v>
      </c>
      <c r="F49" s="134"/>
      <c r="G49" s="134"/>
      <c r="H49" s="134"/>
      <c r="I49" s="136"/>
      <c r="J49" s="258"/>
      <c r="K49" s="261"/>
    </row>
    <row r="50" spans="1:13" s="236" customFormat="1" ht="8.1" customHeight="1" thickTop="1" x14ac:dyDescent="0.25"/>
    <row r="52" spans="1:13" x14ac:dyDescent="0.25">
      <c r="B52" s="244" t="s">
        <v>104</v>
      </c>
      <c r="C52" s="244"/>
      <c r="D52" s="244"/>
      <c r="E52" s="262">
        <f ca="1">TODAY()</f>
        <v>42977</v>
      </c>
      <c r="F52" s="244"/>
      <c r="G52" s="244"/>
      <c r="H52" s="244"/>
      <c r="I52" s="244"/>
      <c r="J52" s="242"/>
      <c r="K52" s="244"/>
      <c r="L52" s="244"/>
    </row>
    <row r="53" spans="1:13" x14ac:dyDescent="0.25">
      <c r="B53" s="244"/>
      <c r="C53" s="244"/>
      <c r="D53" s="244"/>
      <c r="E53" s="244"/>
      <c r="F53" s="244"/>
      <c r="G53" s="244"/>
      <c r="H53" s="244"/>
      <c r="I53" s="244"/>
      <c r="J53" s="242"/>
      <c r="K53" s="244"/>
      <c r="L53" s="244"/>
    </row>
    <row r="54" spans="1:13" x14ac:dyDescent="0.25">
      <c r="B54" s="263" t="s">
        <v>105</v>
      </c>
      <c r="C54" s="263"/>
      <c r="D54" s="263"/>
      <c r="E54" s="244"/>
      <c r="F54" s="244"/>
      <c r="G54" s="244"/>
      <c r="H54" s="244"/>
      <c r="I54" s="244"/>
      <c r="J54" s="306"/>
      <c r="K54" s="306"/>
      <c r="L54" s="306"/>
    </row>
    <row r="56" spans="1:13" ht="14.25" thickBot="1" x14ac:dyDescent="0.3">
      <c r="A56" s="264"/>
      <c r="B56" s="265" t="s">
        <v>106</v>
      </c>
      <c r="C56" s="265"/>
      <c r="D56" s="265"/>
      <c r="E56" s="265"/>
      <c r="F56" s="293" t="s">
        <v>173</v>
      </c>
      <c r="G56" s="293"/>
      <c r="H56" s="293"/>
      <c r="I56" s="293"/>
      <c r="K56" s="119"/>
      <c r="L56" s="119"/>
      <c r="M56" s="119"/>
    </row>
    <row r="57" spans="1:13" ht="14.25" thickTop="1" x14ac:dyDescent="0.25">
      <c r="E57" s="119"/>
      <c r="F57" s="119"/>
      <c r="K57" s="119"/>
      <c r="L57" s="119"/>
      <c r="M57" s="119"/>
    </row>
    <row r="58" spans="1:13" x14ac:dyDescent="0.25">
      <c r="E58" s="119"/>
      <c r="F58" s="119"/>
      <c r="K58" s="119"/>
      <c r="L58" s="119"/>
      <c r="M58" s="119"/>
    </row>
    <row r="59" spans="1:13" x14ac:dyDescent="0.25">
      <c r="E59" s="119"/>
      <c r="F59" s="119"/>
    </row>
    <row r="60" spans="1:13" x14ac:dyDescent="0.25">
      <c r="E60" s="119"/>
      <c r="F60" s="119"/>
    </row>
    <row r="61" spans="1:13" x14ac:dyDescent="0.25">
      <c r="B61" s="119"/>
      <c r="C61" s="119"/>
      <c r="D61" s="119"/>
      <c r="E61" s="119"/>
      <c r="F61" s="119"/>
    </row>
    <row r="62" spans="1:13" x14ac:dyDescent="0.25">
      <c r="B62" s="119"/>
      <c r="C62" s="119"/>
      <c r="D62" s="119"/>
    </row>
    <row r="63" spans="1:13" x14ac:dyDescent="0.25">
      <c r="B63" s="119"/>
      <c r="C63" s="119"/>
      <c r="D63" s="119"/>
    </row>
  </sheetData>
  <sheetProtection password="CBE4" sheet="1" formatCells="0" formatColumns="0" formatRows="0" insertColumns="0" insertRows="0" insertHyperlinks="0" sort="0" autoFilter="0" pivotTables="0"/>
  <mergeCells count="37">
    <mergeCell ref="J54:L54"/>
    <mergeCell ref="H27:I27"/>
    <mergeCell ref="H23:I23"/>
    <mergeCell ref="H24:I24"/>
    <mergeCell ref="H25:I25"/>
    <mergeCell ref="H33:I33"/>
    <mergeCell ref="H26:I26"/>
    <mergeCell ref="F56:I56"/>
    <mergeCell ref="E28:F28"/>
    <mergeCell ref="H28:I28"/>
    <mergeCell ref="E30:F30"/>
    <mergeCell ref="H30:I30"/>
    <mergeCell ref="B40:E40"/>
    <mergeCell ref="B43:E43"/>
    <mergeCell ref="B46:E46"/>
    <mergeCell ref="B29:E29"/>
    <mergeCell ref="H32:I32"/>
    <mergeCell ref="H38:I38"/>
    <mergeCell ref="E44:F44"/>
    <mergeCell ref="H44:I44"/>
    <mergeCell ref="H22:I22"/>
    <mergeCell ref="E15:F15"/>
    <mergeCell ref="H15:I15"/>
    <mergeCell ref="H16:I16"/>
    <mergeCell ref="H17:I17"/>
    <mergeCell ref="H19:I19"/>
    <mergeCell ref="H18:I18"/>
    <mergeCell ref="H20:I20"/>
    <mergeCell ref="H21:I21"/>
    <mergeCell ref="F11:G11"/>
    <mergeCell ref="H8:I8"/>
    <mergeCell ref="B3:I3"/>
    <mergeCell ref="F5:G5"/>
    <mergeCell ref="E6:I6"/>
    <mergeCell ref="F7:G7"/>
    <mergeCell ref="H7:I7"/>
    <mergeCell ref="F4:G4"/>
  </mergeCells>
  <printOptions horizontalCentered="1" verticalCentered="1"/>
  <pageMargins left="0.70866141732283472" right="0.70866141732283472" top="0.74803149606299213" bottom="1.1417322834645669" header="0.31496062992125984" footer="0.31496062992125984"/>
  <pageSetup scale="92" orientation="portrait" r:id="rId1"/>
  <headerFooter>
    <oddHeader xml:space="preserve">&amp;C&amp;"Arial Narrow,Gras"&amp;14FICHE DE PAYE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6FC2D-72D8-48C6-9DF7-775C6610DD0A}">
  <dimension ref="A1:O38"/>
  <sheetViews>
    <sheetView workbookViewId="0">
      <selection activeCell="K25" sqref="K25"/>
    </sheetView>
  </sheetViews>
  <sheetFormatPr baseColWidth="10" defaultRowHeight="12.75" x14ac:dyDescent="0.25"/>
  <cols>
    <col min="1" max="1" width="7.140625" style="2" customWidth="1"/>
    <col min="2" max="2" width="13.7109375" style="2" bestFit="1" customWidth="1"/>
    <col min="3" max="3" width="22.7109375" style="4" customWidth="1"/>
    <col min="4" max="4" width="13.140625" style="8" customWidth="1"/>
    <col min="5" max="5" width="3" style="2" customWidth="1"/>
    <col min="6" max="7" width="8.85546875" style="4" bestFit="1" customWidth="1"/>
    <col min="8" max="8" width="4.140625" style="3" bestFit="1" customWidth="1"/>
    <col min="9" max="9" width="7.7109375" style="4" bestFit="1" customWidth="1"/>
    <col min="10" max="16384" width="11.42578125" style="2"/>
  </cols>
  <sheetData>
    <row r="1" spans="1:10" x14ac:dyDescent="0.25">
      <c r="A1" s="266" t="s">
        <v>0</v>
      </c>
      <c r="B1" s="266" t="s">
        <v>38</v>
      </c>
      <c r="C1" s="266" t="s">
        <v>79</v>
      </c>
      <c r="D1" s="266" t="s">
        <v>85</v>
      </c>
      <c r="E1" s="9"/>
      <c r="F1" s="307" t="s">
        <v>82</v>
      </c>
      <c r="G1" s="307"/>
      <c r="H1" s="10" t="s">
        <v>83</v>
      </c>
      <c r="I1" s="11" t="s">
        <v>84</v>
      </c>
    </row>
    <row r="2" spans="1:10" x14ac:dyDescent="0.25">
      <c r="A2" s="12" t="s">
        <v>1</v>
      </c>
      <c r="B2" s="12" t="str">
        <f>+"Célibataire"&amp;" "&amp;RIGHT(A2,1)&amp;" "&amp;"Enfant"</f>
        <v>Célibataire 0 Enfant</v>
      </c>
      <c r="C2" s="13">
        <v>5000</v>
      </c>
      <c r="D2" s="14">
        <v>0</v>
      </c>
      <c r="E2" s="9"/>
      <c r="F2" s="11">
        <v>0</v>
      </c>
      <c r="G2" s="11">
        <v>330000</v>
      </c>
      <c r="H2" s="10">
        <v>0</v>
      </c>
      <c r="I2" s="11">
        <f>+(G2-F2)*H2</f>
        <v>0</v>
      </c>
    </row>
    <row r="3" spans="1:10" x14ac:dyDescent="0.25">
      <c r="A3" s="12" t="s">
        <v>20</v>
      </c>
      <c r="B3" s="12" t="str">
        <f>+"Célibataire"&amp;" "&amp;RIGHT(A3,2)&amp;" "&amp;"Enfant"</f>
        <v>Célibataire 01 Enfant</v>
      </c>
      <c r="C3" s="13">
        <f>+C2+2500</f>
        <v>7500</v>
      </c>
      <c r="D3" s="14">
        <v>2.5000000000000001E-2</v>
      </c>
      <c r="E3" s="9"/>
      <c r="F3" s="11">
        <f>+G2+1</f>
        <v>330001</v>
      </c>
      <c r="G3" s="11">
        <v>578400</v>
      </c>
      <c r="H3" s="10">
        <v>0.05</v>
      </c>
      <c r="I3" s="11">
        <f>ROUND((G3-F3)*H3,0)</f>
        <v>12420</v>
      </c>
    </row>
    <row r="4" spans="1:10" x14ac:dyDescent="0.25">
      <c r="A4" s="12" t="s">
        <v>21</v>
      </c>
      <c r="B4" s="12" t="str">
        <f>+"Célibataire"&amp;" "&amp;RIGHT(A4,2)&amp;" "&amp;"Enfants"</f>
        <v>Célibataire 02 Enfants</v>
      </c>
      <c r="C4" s="13">
        <f t="shared" ref="C4:C28" si="0">+C3+2500</f>
        <v>10000</v>
      </c>
      <c r="D4" s="14">
        <f>+D3+2.5%</f>
        <v>0.05</v>
      </c>
      <c r="E4" s="9"/>
      <c r="F4" s="11">
        <f t="shared" ref="F4:F8" si="1">+G3+1</f>
        <v>578401</v>
      </c>
      <c r="G4" s="11">
        <v>1176400</v>
      </c>
      <c r="H4" s="10">
        <v>0.12</v>
      </c>
      <c r="I4" s="11">
        <f>ROUND((G4-F4)*H4,0)+I3</f>
        <v>84180</v>
      </c>
    </row>
    <row r="5" spans="1:10" x14ac:dyDescent="0.25">
      <c r="A5" s="12" t="s">
        <v>22</v>
      </c>
      <c r="B5" s="12" t="str">
        <f t="shared" ref="B5:B17" si="2">+"Célibataire"&amp;" "&amp;RIGHT(A5,2)&amp;" "&amp;"Enfants"</f>
        <v>Célibataire 03 Enfants</v>
      </c>
      <c r="C5" s="13">
        <f t="shared" si="0"/>
        <v>12500</v>
      </c>
      <c r="D5" s="14">
        <f t="shared" ref="D5:D12" si="3">+D4+2.5%</f>
        <v>7.5000000000000011E-2</v>
      </c>
      <c r="E5" s="9"/>
      <c r="F5" s="11">
        <f t="shared" si="1"/>
        <v>1176401</v>
      </c>
      <c r="G5" s="11">
        <v>1789733</v>
      </c>
      <c r="H5" s="10">
        <v>0.18</v>
      </c>
      <c r="I5" s="11">
        <f>ROUND((G5-F5)*H5,0)+I4</f>
        <v>194580</v>
      </c>
    </row>
    <row r="6" spans="1:10" x14ac:dyDescent="0.25">
      <c r="A6" s="12" t="s">
        <v>23</v>
      </c>
      <c r="B6" s="12" t="str">
        <f t="shared" si="2"/>
        <v>Célibataire 04 Enfants</v>
      </c>
      <c r="C6" s="13">
        <f t="shared" si="0"/>
        <v>15000</v>
      </c>
      <c r="D6" s="14">
        <f t="shared" si="3"/>
        <v>0.1</v>
      </c>
      <c r="E6" s="9"/>
      <c r="F6" s="11">
        <f t="shared" si="1"/>
        <v>1789734</v>
      </c>
      <c r="G6" s="11">
        <v>2384195</v>
      </c>
      <c r="H6" s="10">
        <v>0.26</v>
      </c>
      <c r="I6" s="11">
        <f t="shared" ref="I6:I8" si="4">ROUND((G6-F6)*H6,0)+I5</f>
        <v>349140</v>
      </c>
      <c r="J6" s="5"/>
    </row>
    <row r="7" spans="1:10" x14ac:dyDescent="0.25">
      <c r="A7" s="12" t="s">
        <v>24</v>
      </c>
      <c r="B7" s="12" t="str">
        <f t="shared" si="2"/>
        <v>Célibataire 05 Enfants</v>
      </c>
      <c r="C7" s="13">
        <f t="shared" si="0"/>
        <v>17500</v>
      </c>
      <c r="D7" s="14">
        <f t="shared" si="3"/>
        <v>0.125</v>
      </c>
      <c r="E7" s="9"/>
      <c r="F7" s="11">
        <f t="shared" si="1"/>
        <v>2384196</v>
      </c>
      <c r="G7" s="11">
        <v>3494130</v>
      </c>
      <c r="H7" s="10">
        <v>0.31</v>
      </c>
      <c r="I7" s="11">
        <f t="shared" si="4"/>
        <v>693220</v>
      </c>
      <c r="J7" s="6"/>
    </row>
    <row r="8" spans="1:10" x14ac:dyDescent="0.25">
      <c r="A8" s="12" t="s">
        <v>25</v>
      </c>
      <c r="B8" s="12" t="str">
        <f t="shared" si="2"/>
        <v>Célibataire 06 Enfants</v>
      </c>
      <c r="C8" s="13">
        <f t="shared" si="0"/>
        <v>20000</v>
      </c>
      <c r="D8" s="14">
        <f t="shared" si="3"/>
        <v>0.15</v>
      </c>
      <c r="E8" s="9"/>
      <c r="F8" s="11">
        <f t="shared" si="1"/>
        <v>3494131</v>
      </c>
      <c r="G8" s="15"/>
      <c r="H8" s="10">
        <v>0.37</v>
      </c>
      <c r="I8" s="11">
        <f t="shared" si="4"/>
        <v>-599608</v>
      </c>
    </row>
    <row r="9" spans="1:10" x14ac:dyDescent="0.25">
      <c r="A9" s="12" t="s">
        <v>26</v>
      </c>
      <c r="B9" s="12" t="str">
        <f t="shared" si="2"/>
        <v>Célibataire 07 Enfants</v>
      </c>
      <c r="C9" s="13">
        <f t="shared" si="0"/>
        <v>22500</v>
      </c>
      <c r="D9" s="14">
        <f t="shared" si="3"/>
        <v>0.17499999999999999</v>
      </c>
      <c r="E9" s="9"/>
      <c r="F9" s="11"/>
      <c r="G9" s="11"/>
      <c r="H9" s="10"/>
      <c r="I9" s="11"/>
    </row>
    <row r="10" spans="1:10" x14ac:dyDescent="0.25">
      <c r="A10" s="12" t="s">
        <v>27</v>
      </c>
      <c r="B10" s="12" t="str">
        <f t="shared" si="2"/>
        <v>Célibataire 08 Enfants</v>
      </c>
      <c r="C10" s="13">
        <f t="shared" si="0"/>
        <v>25000</v>
      </c>
      <c r="D10" s="14">
        <f t="shared" si="3"/>
        <v>0.19999999999999998</v>
      </c>
      <c r="E10" s="9"/>
      <c r="F10" s="11"/>
      <c r="G10" s="11"/>
      <c r="H10" s="10"/>
      <c r="I10" s="11"/>
    </row>
    <row r="11" spans="1:10" x14ac:dyDescent="0.25">
      <c r="A11" s="12" t="s">
        <v>28</v>
      </c>
      <c r="B11" s="12" t="str">
        <f t="shared" si="2"/>
        <v>Célibataire 09 Enfants</v>
      </c>
      <c r="C11" s="13">
        <f t="shared" si="0"/>
        <v>27500</v>
      </c>
      <c r="D11" s="14">
        <f t="shared" si="3"/>
        <v>0.22499999999999998</v>
      </c>
      <c r="E11" s="9"/>
      <c r="F11" s="11"/>
      <c r="G11" s="11"/>
      <c r="H11" s="10"/>
      <c r="I11" s="11"/>
    </row>
    <row r="12" spans="1:10" x14ac:dyDescent="0.25">
      <c r="A12" s="12" t="s">
        <v>2</v>
      </c>
      <c r="B12" s="12" t="str">
        <f t="shared" si="2"/>
        <v>Célibataire 10 Enfants</v>
      </c>
      <c r="C12" s="13">
        <f t="shared" si="0"/>
        <v>30000</v>
      </c>
      <c r="D12" s="14">
        <f t="shared" si="3"/>
        <v>0.24999999999999997</v>
      </c>
      <c r="E12" s="9"/>
      <c r="F12" s="16" t="s">
        <v>141</v>
      </c>
      <c r="G12" s="11"/>
      <c r="H12" s="10"/>
      <c r="I12" s="11" t="s">
        <v>156</v>
      </c>
      <c r="J12" s="7"/>
    </row>
    <row r="13" spans="1:10" x14ac:dyDescent="0.25">
      <c r="A13" s="12" t="s">
        <v>3</v>
      </c>
      <c r="B13" s="12" t="str">
        <f t="shared" si="2"/>
        <v>Célibataire 11 Enfants</v>
      </c>
      <c r="C13" s="13">
        <f>+C12</f>
        <v>30000</v>
      </c>
      <c r="D13" s="14">
        <f>+D12</f>
        <v>0.24999999999999997</v>
      </c>
      <c r="E13" s="9"/>
      <c r="F13" s="16" t="s">
        <v>145</v>
      </c>
      <c r="G13" s="11" t="s">
        <v>147</v>
      </c>
      <c r="H13" s="10"/>
      <c r="I13" s="10" t="s">
        <v>191</v>
      </c>
    </row>
    <row r="14" spans="1:10" x14ac:dyDescent="0.25">
      <c r="A14" s="12" t="s">
        <v>4</v>
      </c>
      <c r="B14" s="12" t="str">
        <f t="shared" si="2"/>
        <v>Célibataire 12 Enfants</v>
      </c>
      <c r="C14" s="13">
        <f t="shared" ref="C14:D17" si="5">+C13</f>
        <v>30000</v>
      </c>
      <c r="D14" s="14">
        <f t="shared" si="5"/>
        <v>0.24999999999999997</v>
      </c>
      <c r="E14" s="9"/>
      <c r="F14" s="16" t="s">
        <v>146</v>
      </c>
      <c r="G14" s="11" t="s">
        <v>148</v>
      </c>
      <c r="H14" s="10"/>
      <c r="I14" s="11" t="s">
        <v>192</v>
      </c>
      <c r="J14" s="7"/>
    </row>
    <row r="15" spans="1:10" x14ac:dyDescent="0.25">
      <c r="A15" s="12" t="s">
        <v>5</v>
      </c>
      <c r="B15" s="12" t="str">
        <f t="shared" si="2"/>
        <v>Célibataire 13 Enfants</v>
      </c>
      <c r="C15" s="13">
        <f t="shared" si="5"/>
        <v>30000</v>
      </c>
      <c r="D15" s="14">
        <f t="shared" si="5"/>
        <v>0.24999999999999997</v>
      </c>
      <c r="E15" s="9"/>
      <c r="F15" s="16" t="s">
        <v>144</v>
      </c>
      <c r="G15" s="11" t="s">
        <v>142</v>
      </c>
      <c r="H15" s="10"/>
      <c r="I15" s="11" t="s">
        <v>193</v>
      </c>
    </row>
    <row r="16" spans="1:10" x14ac:dyDescent="0.25">
      <c r="A16" s="12" t="s">
        <v>6</v>
      </c>
      <c r="B16" s="12" t="str">
        <f t="shared" si="2"/>
        <v>Célibataire 14 Enfants</v>
      </c>
      <c r="C16" s="13">
        <f t="shared" si="5"/>
        <v>30000</v>
      </c>
      <c r="D16" s="14">
        <f t="shared" si="5"/>
        <v>0.24999999999999997</v>
      </c>
      <c r="E16" s="9"/>
      <c r="F16" s="16" t="s">
        <v>143</v>
      </c>
      <c r="G16" s="11" t="s">
        <v>149</v>
      </c>
      <c r="H16" s="10"/>
      <c r="I16" s="11"/>
    </row>
    <row r="17" spans="1:15" x14ac:dyDescent="0.25">
      <c r="A17" s="12" t="s">
        <v>7</v>
      </c>
      <c r="B17" s="12" t="str">
        <f t="shared" si="2"/>
        <v>Célibataire 15 Enfants</v>
      </c>
      <c r="C17" s="13">
        <f t="shared" si="5"/>
        <v>30000</v>
      </c>
      <c r="D17" s="14">
        <f t="shared" si="5"/>
        <v>0.24999999999999997</v>
      </c>
      <c r="E17" s="9"/>
      <c r="F17" s="11" t="s">
        <v>194</v>
      </c>
      <c r="G17" s="11"/>
      <c r="H17" s="10"/>
      <c r="I17" s="11"/>
    </row>
    <row r="18" spans="1:15" x14ac:dyDescent="0.25">
      <c r="A18" s="9" t="s">
        <v>8</v>
      </c>
      <c r="B18" s="9" t="str">
        <f>+"Marié"&amp;" "&amp;RIGHT(A18,1)&amp;" "&amp;"Enfants"</f>
        <v>Marié 0 Enfants</v>
      </c>
      <c r="C18" s="11">
        <v>10000</v>
      </c>
      <c r="D18" s="17">
        <v>0.1</v>
      </c>
      <c r="E18" s="9"/>
      <c r="F18" s="11" t="s">
        <v>195</v>
      </c>
      <c r="G18" s="11"/>
      <c r="H18" s="10"/>
      <c r="I18" s="11"/>
    </row>
    <row r="19" spans="1:15" x14ac:dyDescent="0.25">
      <c r="A19" s="9" t="s">
        <v>29</v>
      </c>
      <c r="B19" s="9" t="str">
        <f>+"Marié"&amp;" "&amp;RIGHT(A19,2)&amp;" "&amp;"Enfant"</f>
        <v>Marié 01 Enfant</v>
      </c>
      <c r="C19" s="11">
        <f t="shared" si="0"/>
        <v>12500</v>
      </c>
      <c r="D19" s="17">
        <f>+D18+2.5%</f>
        <v>0.125</v>
      </c>
      <c r="E19" s="9"/>
      <c r="F19" s="11" t="s">
        <v>196</v>
      </c>
      <c r="G19" s="11"/>
      <c r="H19" s="10"/>
      <c r="I19" s="11"/>
    </row>
    <row r="20" spans="1:15" x14ac:dyDescent="0.25">
      <c r="A20" s="9" t="s">
        <v>30</v>
      </c>
      <c r="B20" s="9" t="str">
        <f t="shared" ref="B20:B38" si="6">+"Marié"&amp;" "&amp;RIGHT(A20,2)&amp;" "&amp;"Enfants"</f>
        <v>Marié 02 Enfants</v>
      </c>
      <c r="C20" s="11">
        <f t="shared" si="0"/>
        <v>15000</v>
      </c>
      <c r="D20" s="17">
        <f t="shared" ref="D20:D28" si="7">+D19+2.5%</f>
        <v>0.15</v>
      </c>
      <c r="E20" s="9"/>
      <c r="F20" s="11" t="s">
        <v>196</v>
      </c>
      <c r="G20" s="11"/>
      <c r="H20" s="10"/>
      <c r="I20" s="11"/>
    </row>
    <row r="21" spans="1:15" x14ac:dyDescent="0.25">
      <c r="A21" s="9" t="s">
        <v>31</v>
      </c>
      <c r="B21" s="9" t="str">
        <f t="shared" si="6"/>
        <v>Marié 03 Enfants</v>
      </c>
      <c r="C21" s="11">
        <f t="shared" si="0"/>
        <v>17500</v>
      </c>
      <c r="D21" s="17">
        <f t="shared" si="7"/>
        <v>0.17499999999999999</v>
      </c>
      <c r="E21" s="9"/>
      <c r="F21" s="11" t="s">
        <v>197</v>
      </c>
      <c r="G21" s="11"/>
      <c r="H21" s="10"/>
      <c r="I21" s="11"/>
    </row>
    <row r="22" spans="1:15" x14ac:dyDescent="0.25">
      <c r="A22" s="9" t="s">
        <v>32</v>
      </c>
      <c r="B22" s="9" t="str">
        <f t="shared" si="6"/>
        <v>Marié 04 Enfants</v>
      </c>
      <c r="C22" s="11">
        <f t="shared" si="0"/>
        <v>20000</v>
      </c>
      <c r="D22" s="17">
        <f t="shared" si="7"/>
        <v>0.19999999999999998</v>
      </c>
      <c r="E22" s="9"/>
      <c r="F22" s="11" t="s">
        <v>196</v>
      </c>
      <c r="G22" s="11"/>
      <c r="H22" s="10"/>
      <c r="I22" s="11"/>
    </row>
    <row r="23" spans="1:15" x14ac:dyDescent="0.25">
      <c r="A23" s="9" t="s">
        <v>33</v>
      </c>
      <c r="B23" s="9" t="str">
        <f t="shared" si="6"/>
        <v>Marié 05 Enfants</v>
      </c>
      <c r="C23" s="11">
        <f t="shared" si="0"/>
        <v>22500</v>
      </c>
      <c r="D23" s="17">
        <f t="shared" si="7"/>
        <v>0.22499999999999998</v>
      </c>
      <c r="E23" s="9"/>
      <c r="F23" s="11" t="s">
        <v>198</v>
      </c>
      <c r="G23" s="11"/>
      <c r="H23" s="10"/>
      <c r="I23" s="11"/>
      <c r="J23" s="4"/>
      <c r="K23" s="4"/>
      <c r="L23" s="4"/>
      <c r="M23" s="4"/>
      <c r="N23" s="4"/>
      <c r="O23" s="4"/>
    </row>
    <row r="24" spans="1:15" x14ac:dyDescent="0.25">
      <c r="A24" s="9" t="s">
        <v>34</v>
      </c>
      <c r="B24" s="9" t="str">
        <f t="shared" si="6"/>
        <v>Marié 06 Enfants</v>
      </c>
      <c r="C24" s="11">
        <f t="shared" si="0"/>
        <v>25000</v>
      </c>
      <c r="D24" s="17">
        <f t="shared" si="7"/>
        <v>0.24999999999999997</v>
      </c>
      <c r="E24" s="9"/>
      <c r="F24" s="11"/>
      <c r="G24" s="11"/>
      <c r="H24" s="10"/>
      <c r="I24" s="11"/>
      <c r="J24" s="4"/>
      <c r="K24" s="4"/>
      <c r="L24" s="4"/>
      <c r="M24" s="4"/>
      <c r="N24" s="4"/>
      <c r="O24" s="4"/>
    </row>
    <row r="25" spans="1:15" x14ac:dyDescent="0.25">
      <c r="A25" s="9" t="s">
        <v>35</v>
      </c>
      <c r="B25" s="9" t="str">
        <f t="shared" si="6"/>
        <v>Marié 07 Enfants</v>
      </c>
      <c r="C25" s="11">
        <f t="shared" si="0"/>
        <v>27500</v>
      </c>
      <c r="D25" s="17">
        <f t="shared" si="7"/>
        <v>0.27499999999999997</v>
      </c>
      <c r="E25" s="9"/>
      <c r="F25" s="11"/>
      <c r="G25" s="11"/>
      <c r="H25" s="10"/>
      <c r="I25" s="11"/>
      <c r="J25" s="4"/>
      <c r="K25" s="4"/>
      <c r="L25" s="4"/>
      <c r="M25" s="4"/>
      <c r="N25" s="4"/>
      <c r="O25" s="4"/>
    </row>
    <row r="26" spans="1:15" x14ac:dyDescent="0.25">
      <c r="A26" s="9" t="s">
        <v>36</v>
      </c>
      <c r="B26" s="9" t="str">
        <f t="shared" si="6"/>
        <v>Marié 08 Enfants</v>
      </c>
      <c r="C26" s="11">
        <f t="shared" si="0"/>
        <v>30000</v>
      </c>
      <c r="D26" s="17">
        <f t="shared" si="7"/>
        <v>0.3</v>
      </c>
      <c r="E26" s="9"/>
      <c r="F26" s="11"/>
      <c r="G26" s="11"/>
      <c r="H26" s="10"/>
      <c r="I26" s="11"/>
      <c r="J26" s="4"/>
      <c r="K26" s="4"/>
      <c r="L26" s="4"/>
      <c r="M26" s="4"/>
      <c r="N26" s="4"/>
      <c r="O26" s="4"/>
    </row>
    <row r="27" spans="1:15" x14ac:dyDescent="0.25">
      <c r="A27" s="9" t="s">
        <v>37</v>
      </c>
      <c r="B27" s="9" t="str">
        <f t="shared" si="6"/>
        <v>Marié 09 Enfants</v>
      </c>
      <c r="C27" s="11">
        <f t="shared" si="0"/>
        <v>32500</v>
      </c>
      <c r="D27" s="17">
        <f t="shared" si="7"/>
        <v>0.32500000000000001</v>
      </c>
      <c r="E27" s="9"/>
      <c r="F27" s="11"/>
      <c r="G27" s="11"/>
      <c r="H27" s="10"/>
      <c r="I27" s="11"/>
      <c r="J27" s="4"/>
      <c r="K27" s="4"/>
      <c r="L27" s="4"/>
      <c r="M27" s="4"/>
      <c r="N27" s="4"/>
      <c r="O27" s="4"/>
    </row>
    <row r="28" spans="1:15" x14ac:dyDescent="0.25">
      <c r="A28" s="9" t="s">
        <v>9</v>
      </c>
      <c r="B28" s="9" t="str">
        <f t="shared" si="6"/>
        <v>Marié 10 Enfants</v>
      </c>
      <c r="C28" s="11">
        <f t="shared" si="0"/>
        <v>35000</v>
      </c>
      <c r="D28" s="17">
        <f t="shared" si="7"/>
        <v>0.35000000000000003</v>
      </c>
      <c r="E28" s="9"/>
      <c r="F28" s="11"/>
      <c r="G28" s="11"/>
      <c r="H28" s="10"/>
      <c r="I28" s="11"/>
      <c r="J28" s="4"/>
      <c r="K28" s="4"/>
      <c r="L28" s="4"/>
      <c r="M28" s="4"/>
      <c r="N28" s="4"/>
      <c r="O28" s="4"/>
    </row>
    <row r="29" spans="1:15" x14ac:dyDescent="0.25">
      <c r="A29" s="9" t="s">
        <v>10</v>
      </c>
      <c r="B29" s="9" t="str">
        <f t="shared" si="6"/>
        <v>Marié 11 Enfants</v>
      </c>
      <c r="C29" s="11">
        <f>+C28</f>
        <v>35000</v>
      </c>
      <c r="D29" s="17">
        <f>+D28</f>
        <v>0.35000000000000003</v>
      </c>
      <c r="E29" s="9"/>
      <c r="F29" s="11"/>
      <c r="G29" s="11"/>
      <c r="H29" s="10"/>
      <c r="I29" s="11"/>
      <c r="J29" s="4"/>
      <c r="K29" s="4"/>
      <c r="L29" s="4"/>
      <c r="M29" s="4"/>
      <c r="N29" s="4"/>
      <c r="O29" s="4"/>
    </row>
    <row r="30" spans="1:15" x14ac:dyDescent="0.25">
      <c r="A30" s="9" t="s">
        <v>11</v>
      </c>
      <c r="B30" s="9" t="str">
        <f t="shared" si="6"/>
        <v>Marié 12 Enfants</v>
      </c>
      <c r="C30" s="11">
        <f t="shared" ref="C30:D38" si="8">+C29</f>
        <v>35000</v>
      </c>
      <c r="D30" s="17">
        <f t="shared" si="8"/>
        <v>0.35000000000000003</v>
      </c>
      <c r="E30" s="9"/>
      <c r="F30" s="11"/>
      <c r="G30" s="11"/>
      <c r="H30" s="10"/>
      <c r="I30" s="11"/>
      <c r="J30" s="4"/>
      <c r="K30" s="4"/>
      <c r="L30" s="4"/>
      <c r="M30" s="4"/>
      <c r="N30" s="4"/>
      <c r="O30" s="4"/>
    </row>
    <row r="31" spans="1:15" x14ac:dyDescent="0.25">
      <c r="A31" s="9" t="s">
        <v>12</v>
      </c>
      <c r="B31" s="9" t="str">
        <f t="shared" si="6"/>
        <v>Marié 13 Enfants</v>
      </c>
      <c r="C31" s="11">
        <f t="shared" si="8"/>
        <v>35000</v>
      </c>
      <c r="D31" s="17">
        <f t="shared" si="8"/>
        <v>0.35000000000000003</v>
      </c>
      <c r="E31" s="9"/>
      <c r="F31" s="11"/>
      <c r="G31" s="11"/>
      <c r="H31" s="10"/>
      <c r="I31" s="11"/>
      <c r="J31" s="4"/>
      <c r="K31" s="4"/>
      <c r="L31" s="4"/>
      <c r="M31" s="4"/>
      <c r="N31" s="4"/>
      <c r="O31" s="4"/>
    </row>
    <row r="32" spans="1:15" x14ac:dyDescent="0.25">
      <c r="A32" s="9" t="s">
        <v>13</v>
      </c>
      <c r="B32" s="9" t="str">
        <f t="shared" si="6"/>
        <v>Marié 14 Enfants</v>
      </c>
      <c r="C32" s="11">
        <f t="shared" si="8"/>
        <v>35000</v>
      </c>
      <c r="D32" s="17">
        <f t="shared" si="8"/>
        <v>0.35000000000000003</v>
      </c>
      <c r="E32" s="9"/>
      <c r="F32" s="11"/>
      <c r="G32" s="11"/>
      <c r="H32" s="10"/>
      <c r="I32" s="11"/>
      <c r="J32" s="4"/>
      <c r="K32" s="4"/>
      <c r="L32" s="4"/>
      <c r="M32" s="4"/>
      <c r="N32" s="4"/>
      <c r="O32" s="4"/>
    </row>
    <row r="33" spans="1:15" x14ac:dyDescent="0.25">
      <c r="A33" s="9" t="s">
        <v>14</v>
      </c>
      <c r="B33" s="9" t="str">
        <f t="shared" si="6"/>
        <v>Marié 15 Enfants</v>
      </c>
      <c r="C33" s="11">
        <f t="shared" si="8"/>
        <v>35000</v>
      </c>
      <c r="D33" s="17">
        <f t="shared" si="8"/>
        <v>0.35000000000000003</v>
      </c>
      <c r="E33" s="9"/>
      <c r="F33" s="11"/>
      <c r="G33" s="11"/>
      <c r="H33" s="10"/>
      <c r="I33" s="11"/>
      <c r="J33" s="4"/>
      <c r="K33" s="4"/>
      <c r="L33" s="4"/>
      <c r="M33" s="4"/>
      <c r="N33" s="4"/>
      <c r="O33" s="4"/>
    </row>
    <row r="34" spans="1:15" x14ac:dyDescent="0.25">
      <c r="A34" s="9" t="s">
        <v>15</v>
      </c>
      <c r="B34" s="9" t="str">
        <f t="shared" si="6"/>
        <v>Marié 16 Enfants</v>
      </c>
      <c r="C34" s="11">
        <f t="shared" si="8"/>
        <v>35000</v>
      </c>
      <c r="D34" s="17">
        <f t="shared" si="8"/>
        <v>0.35000000000000003</v>
      </c>
      <c r="E34" s="9"/>
      <c r="F34" s="11"/>
      <c r="G34" s="11"/>
      <c r="H34" s="10"/>
      <c r="I34" s="11"/>
      <c r="J34" s="4"/>
      <c r="K34" s="4"/>
      <c r="L34" s="4"/>
      <c r="M34" s="4"/>
      <c r="N34" s="4"/>
      <c r="O34" s="4"/>
    </row>
    <row r="35" spans="1:15" x14ac:dyDescent="0.25">
      <c r="A35" s="9" t="s">
        <v>16</v>
      </c>
      <c r="B35" s="9" t="str">
        <f t="shared" si="6"/>
        <v>Marié 17 Enfants</v>
      </c>
      <c r="C35" s="11">
        <f t="shared" si="8"/>
        <v>35000</v>
      </c>
      <c r="D35" s="17">
        <f t="shared" si="8"/>
        <v>0.35000000000000003</v>
      </c>
      <c r="E35" s="9"/>
      <c r="F35" s="11"/>
      <c r="G35" s="11"/>
      <c r="H35" s="10"/>
      <c r="I35" s="11"/>
      <c r="J35" s="4"/>
      <c r="K35" s="4"/>
      <c r="L35" s="4"/>
      <c r="M35" s="4"/>
      <c r="N35" s="4"/>
      <c r="O35" s="4"/>
    </row>
    <row r="36" spans="1:15" x14ac:dyDescent="0.25">
      <c r="A36" s="9" t="s">
        <v>17</v>
      </c>
      <c r="B36" s="9" t="str">
        <f t="shared" si="6"/>
        <v>Marié 18 Enfants</v>
      </c>
      <c r="C36" s="11">
        <f t="shared" si="8"/>
        <v>35000</v>
      </c>
      <c r="D36" s="17">
        <f t="shared" si="8"/>
        <v>0.35000000000000003</v>
      </c>
      <c r="E36" s="9"/>
      <c r="F36" s="11"/>
      <c r="G36" s="11"/>
      <c r="H36" s="10"/>
      <c r="I36" s="11"/>
    </row>
    <row r="37" spans="1:15" x14ac:dyDescent="0.25">
      <c r="A37" s="9" t="s">
        <v>18</v>
      </c>
      <c r="B37" s="9" t="str">
        <f t="shared" si="6"/>
        <v>Marié 19 Enfants</v>
      </c>
      <c r="C37" s="11">
        <f t="shared" si="8"/>
        <v>35000</v>
      </c>
      <c r="D37" s="17">
        <f t="shared" si="8"/>
        <v>0.35000000000000003</v>
      </c>
      <c r="E37" s="9"/>
      <c r="F37" s="11"/>
      <c r="G37" s="11"/>
      <c r="H37" s="10"/>
      <c r="I37" s="11"/>
    </row>
    <row r="38" spans="1:15" x14ac:dyDescent="0.25">
      <c r="A38" s="9" t="s">
        <v>19</v>
      </c>
      <c r="B38" s="9" t="str">
        <f t="shared" si="6"/>
        <v>Marié 20 Enfants</v>
      </c>
      <c r="C38" s="11">
        <f t="shared" si="8"/>
        <v>35000</v>
      </c>
      <c r="D38" s="17">
        <f t="shared" si="8"/>
        <v>0.35000000000000003</v>
      </c>
      <c r="E38" s="9"/>
      <c r="F38" s="11"/>
      <c r="G38" s="11"/>
      <c r="H38" s="10"/>
      <c r="I38" s="11"/>
    </row>
  </sheetData>
  <sheetProtection formatCells="0" formatColumns="0" formatRows="0" insertColumns="0" insertRows="0" insertHyperlinks="0" deleteColumns="0" deleteRows="0" sort="0" autoFilter="0" pivotTables="0"/>
  <mergeCells count="1">
    <mergeCell ref="F1:G1"/>
  </mergeCells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euil6"/>
  <dimension ref="A1:T30"/>
  <sheetViews>
    <sheetView workbookViewId="0">
      <pane xSplit="1" ySplit="4" topLeftCell="G5" activePane="bottomRight" state="frozen"/>
      <selection pane="topRight" activeCell="B1" sqref="B1"/>
      <selection pane="bottomLeft" activeCell="A5" sqref="A5"/>
      <selection pane="bottomRight" activeCell="N20" sqref="N20"/>
    </sheetView>
  </sheetViews>
  <sheetFormatPr baseColWidth="10" defaultColWidth="11.42578125" defaultRowHeight="12.75" x14ac:dyDescent="0.2"/>
  <cols>
    <col min="1" max="1" width="11.42578125" style="19" customWidth="1"/>
    <col min="2" max="2" width="8.7109375" style="18" bestFit="1" customWidth="1"/>
    <col min="3" max="3" width="10.85546875" style="18" bestFit="1" customWidth="1"/>
    <col min="4" max="4" width="14.5703125" style="18" bestFit="1" customWidth="1"/>
    <col min="5" max="5" width="10.85546875" style="18" bestFit="1" customWidth="1"/>
    <col min="6" max="6" width="10" style="18" bestFit="1" customWidth="1"/>
    <col min="7" max="8" width="10.85546875" style="18" bestFit="1" customWidth="1"/>
    <col min="9" max="9" width="10.28515625" style="18" customWidth="1"/>
    <col min="10" max="10" width="10.42578125" style="18" bestFit="1" customWidth="1"/>
    <col min="11" max="11" width="11.42578125" style="18" bestFit="1" customWidth="1"/>
    <col min="12" max="17" width="10.85546875" style="18" bestFit="1" customWidth="1"/>
    <col min="18" max="18" width="8.85546875" style="18" customWidth="1"/>
    <col min="19" max="19" width="8" style="18" bestFit="1" customWidth="1"/>
    <col min="20" max="20" width="9.85546875" style="18" bestFit="1" customWidth="1"/>
    <col min="21" max="16384" width="11.42578125" style="18"/>
  </cols>
  <sheetData>
    <row r="1" spans="1:20" ht="13.5" thickBot="1" x14ac:dyDescent="0.25">
      <c r="A1" s="308" t="s">
        <v>40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10"/>
      <c r="S1" s="23"/>
      <c r="T1" s="23"/>
    </row>
    <row r="2" spans="1:20" ht="13.5" thickBot="1" x14ac:dyDescent="0.25">
      <c r="A2" s="2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spans="1:20" s="20" customFormat="1" x14ac:dyDescent="0.2">
      <c r="A3" s="25" t="s">
        <v>41</v>
      </c>
      <c r="B3" s="26" t="s">
        <v>42</v>
      </c>
      <c r="C3" s="27" t="s">
        <v>126</v>
      </c>
      <c r="D3" s="26" t="s">
        <v>125</v>
      </c>
      <c r="E3" s="27" t="s">
        <v>127</v>
      </c>
      <c r="F3" s="28" t="s">
        <v>128</v>
      </c>
      <c r="G3" s="27" t="s">
        <v>127</v>
      </c>
      <c r="H3" s="28" t="s">
        <v>126</v>
      </c>
      <c r="I3" s="27" t="s">
        <v>129</v>
      </c>
      <c r="J3" s="28" t="s">
        <v>130</v>
      </c>
      <c r="K3" s="27" t="s">
        <v>127</v>
      </c>
      <c r="L3" s="28" t="s">
        <v>128</v>
      </c>
      <c r="M3" s="27" t="s">
        <v>131</v>
      </c>
      <c r="N3" s="28" t="s">
        <v>128</v>
      </c>
      <c r="O3" s="27" t="s">
        <v>128</v>
      </c>
      <c r="P3" s="28" t="s">
        <v>128</v>
      </c>
      <c r="Q3" s="27" t="s">
        <v>43</v>
      </c>
      <c r="R3" s="29" t="s">
        <v>44</v>
      </c>
      <c r="S3" s="30"/>
      <c r="T3" s="31"/>
    </row>
    <row r="4" spans="1:20" x14ac:dyDescent="0.2">
      <c r="A4" s="32"/>
      <c r="B4" s="33" t="s">
        <v>46</v>
      </c>
      <c r="C4" s="34">
        <v>1973</v>
      </c>
      <c r="D4" s="33" t="s">
        <v>47</v>
      </c>
      <c r="E4" s="34">
        <v>1976</v>
      </c>
      <c r="F4" s="35">
        <v>1978</v>
      </c>
      <c r="G4" s="34">
        <v>1980</v>
      </c>
      <c r="H4" s="35">
        <v>1982</v>
      </c>
      <c r="I4" s="36" t="s">
        <v>48</v>
      </c>
      <c r="J4" s="35">
        <v>1991</v>
      </c>
      <c r="K4" s="34" t="s">
        <v>49</v>
      </c>
      <c r="L4" s="37">
        <v>34608</v>
      </c>
      <c r="M4" s="38">
        <v>35431</v>
      </c>
      <c r="N4" s="37">
        <v>35977</v>
      </c>
      <c r="O4" s="38">
        <v>36373</v>
      </c>
      <c r="P4" s="37">
        <v>39448</v>
      </c>
      <c r="Q4" s="38">
        <v>39814</v>
      </c>
      <c r="R4" s="39"/>
      <c r="S4" s="23"/>
      <c r="T4" s="23"/>
    </row>
    <row r="5" spans="1:20" s="21" customFormat="1" ht="25.5" x14ac:dyDescent="0.2">
      <c r="A5" s="40" t="s">
        <v>50</v>
      </c>
      <c r="B5" s="41" t="str">
        <f>+B3&amp;" "&amp;B4</f>
        <v>Sal/Base 1958/59</v>
      </c>
      <c r="C5" s="41" t="str">
        <f>+C3&amp;" "&amp;C4</f>
        <v>Ind. Spé 1973</v>
      </c>
      <c r="D5" s="41" t="str">
        <f t="shared" ref="D5:R5" si="0">+D3&amp;" "&amp;D4</f>
        <v>Ind. Cher Vie 1974</v>
      </c>
      <c r="E5" s="41" t="str">
        <f t="shared" si="0"/>
        <v>Maj. 10% 1976</v>
      </c>
      <c r="F5" s="41" t="str">
        <f t="shared" si="0"/>
        <v>Maj. 5% 1978</v>
      </c>
      <c r="G5" s="41" t="str">
        <f t="shared" si="0"/>
        <v>Maj. 10% 1980</v>
      </c>
      <c r="H5" s="41" t="str">
        <f t="shared" si="0"/>
        <v>Ind. Spé 1982</v>
      </c>
      <c r="I5" s="41" t="str">
        <f t="shared" si="0"/>
        <v>Maj. 3000 ou 10% max</v>
      </c>
      <c r="J5" s="41" t="str">
        <f t="shared" si="0"/>
        <v>Ind. Sol 1991</v>
      </c>
      <c r="K5" s="41" t="str">
        <f t="shared" si="0"/>
        <v>Maj. 10% av-94</v>
      </c>
      <c r="L5" s="41" t="str">
        <f t="shared" si="0"/>
        <v>Maj. 5% 34608</v>
      </c>
      <c r="M5" s="41" t="str">
        <f t="shared" si="0"/>
        <v>Maj.5% 35431</v>
      </c>
      <c r="N5" s="41" t="str">
        <f t="shared" si="0"/>
        <v>Maj. 5% 35977</v>
      </c>
      <c r="O5" s="41" t="str">
        <f t="shared" si="0"/>
        <v>Maj. 5% 36373</v>
      </c>
      <c r="P5" s="41" t="str">
        <f t="shared" si="0"/>
        <v>Maj. 5% 39448</v>
      </c>
      <c r="Q5" s="41" t="str">
        <f t="shared" si="0"/>
        <v>Maj 5% 39814</v>
      </c>
      <c r="R5" s="41" t="str">
        <f t="shared" si="0"/>
        <v xml:space="preserve">Total Brut </v>
      </c>
      <c r="S5" s="30" t="s">
        <v>45</v>
      </c>
      <c r="T5" s="31" t="s">
        <v>78</v>
      </c>
    </row>
    <row r="6" spans="1:20" x14ac:dyDescent="0.2">
      <c r="A6" s="42" t="s">
        <v>66</v>
      </c>
      <c r="B6" s="43">
        <v>2774</v>
      </c>
      <c r="C6" s="44">
        <v>1000</v>
      </c>
      <c r="D6" s="43">
        <v>2250</v>
      </c>
      <c r="E6" s="44">
        <v>277</v>
      </c>
      <c r="F6" s="43">
        <f>(B6+E6)*5%</f>
        <v>152.55000000000001</v>
      </c>
      <c r="G6" s="44">
        <f xml:space="preserve"> (B6+E6+F6)*10%</f>
        <v>320.35500000000002</v>
      </c>
      <c r="H6" s="43">
        <v>1000</v>
      </c>
      <c r="I6" s="44">
        <v>3000</v>
      </c>
      <c r="J6" s="43">
        <v>6500</v>
      </c>
      <c r="K6" s="44">
        <f>(B6+C6+D6+E6+F6+G6+H6+I6+J6)*10%</f>
        <v>1727.3905</v>
      </c>
      <c r="L6" s="43">
        <f>(B6+C6+D6+E6+F6+G6+H6+I6+J6+K6)*5%</f>
        <v>950.06477500000005</v>
      </c>
      <c r="M6" s="44">
        <f>(B6+C6+D6+E6+F6+G6+H6+I6+J6+K6+L6)*5%</f>
        <v>997.56801374999998</v>
      </c>
      <c r="N6" s="43">
        <f xml:space="preserve"> (B6+C6+D6+E6+F6+G6+H6+I6+J6+K6+L6+M6)*5%</f>
        <v>1047.4464144374999</v>
      </c>
      <c r="O6" s="44">
        <f xml:space="preserve"> (B6+C6+D6+E6+F6+G6+H6+I6+J6+K6+L6+M6+N6)*5%</f>
        <v>1099.8187351593749</v>
      </c>
      <c r="P6" s="43">
        <f>(B6+C6+D6+E6+F6+G6+H6+I6+J6+K6+L6+M6+N6+O6)*5%</f>
        <v>1154.8096719173436</v>
      </c>
      <c r="Q6" s="44">
        <f>(B6+C6+D6+E6+F6+G6+H6+I6+J6+K6+L6+M6+N6+O6+P6)*5%</f>
        <v>1212.5501555132109</v>
      </c>
      <c r="R6" s="45">
        <f>B6+C6+D6+E6+F6+G6+H6+I6+J6+K6+L6+M6+N6+O6+P6+Q6</f>
        <v>25463.553265777427</v>
      </c>
      <c r="S6" s="46">
        <f>+E6+F6+G6+I6+K6+L6+M6+N6+O6+P6+Q6</f>
        <v>11939.553265777431</v>
      </c>
      <c r="T6" s="1">
        <f>+B6+S6</f>
        <v>14713.553265777431</v>
      </c>
    </row>
    <row r="7" spans="1:20" x14ac:dyDescent="0.2">
      <c r="A7" s="42" t="s">
        <v>67</v>
      </c>
      <c r="B7" s="43">
        <v>3050</v>
      </c>
      <c r="C7" s="44">
        <v>1000</v>
      </c>
      <c r="D7" s="43">
        <v>2250</v>
      </c>
      <c r="E7" s="44">
        <v>305</v>
      </c>
      <c r="F7" s="43">
        <f t="shared" ref="F7:F27" si="1">(B7+E7)*5%</f>
        <v>167.75</v>
      </c>
      <c r="G7" s="44">
        <f t="shared" ref="G7:G27" si="2" xml:space="preserve"> (B7+E7+F7)*10%</f>
        <v>352.27500000000003</v>
      </c>
      <c r="H7" s="43">
        <v>1000</v>
      </c>
      <c r="I7" s="44">
        <v>3000</v>
      </c>
      <c r="J7" s="43">
        <v>6500</v>
      </c>
      <c r="K7" s="44">
        <f t="shared" ref="K7:K26" si="3">(B7+C7+D7+E7+F7+G7+H7+I7+J7)*10%</f>
        <v>1762.5025000000003</v>
      </c>
      <c r="L7" s="43">
        <f t="shared" ref="L7:L27" si="4">(B7+C7+D7+E7+F7+G7+H7+I7+J7+K7)*5%</f>
        <v>969.37637500000005</v>
      </c>
      <c r="M7" s="44">
        <f t="shared" ref="M7:M27" si="5">(B7+C7+D7+E7+F7+G7+H7+I7+J7+K7+L7)*5%</f>
        <v>1017.84519375</v>
      </c>
      <c r="N7" s="43">
        <f t="shared" ref="N7:N27" si="6" xml:space="preserve"> (B7+C7+D7+E7+F7+G7+H7+I7+J7+K7+L7+M7)*5%</f>
        <v>1068.7374534375001</v>
      </c>
      <c r="O7" s="44">
        <f t="shared" ref="O7:O27" si="7" xml:space="preserve"> (B7+C7+D7+E7+F7+G7+H7+I7+J7+K7+L7+M7+N7)*5%</f>
        <v>1122.174326109375</v>
      </c>
      <c r="P7" s="43">
        <f t="shared" ref="P7:P27" si="8">(B7+C7+D7+E7+F7+G7+H7+I7+J7+K7+L7+M7+N7+O7)*5%</f>
        <v>1178.283042414844</v>
      </c>
      <c r="Q7" s="44">
        <f t="shared" ref="Q7:Q27" si="9">(B7+C7+D7+E7+F7+G7+H7+I7+J7+K7+L7+M7+N7+O7+P7)*5%</f>
        <v>1237.1971945355863</v>
      </c>
      <c r="R7" s="45">
        <f t="shared" ref="R7:R27" si="10">B7+C7+D7+E7+F7+G7+H7+I7+J7+K7+L7+M7+N7+O7+P7+Q7</f>
        <v>25981.141085247309</v>
      </c>
      <c r="S7" s="46">
        <f t="shared" ref="S7:S25" si="11">+E7+F7+G7+I7+K7+L7+M7+N7+O7+P7+Q7</f>
        <v>12181.141085247305</v>
      </c>
      <c r="T7" s="1">
        <f t="shared" ref="T7:T27" si="12">+B7+S7</f>
        <v>15231.141085247305</v>
      </c>
    </row>
    <row r="8" spans="1:20" x14ac:dyDescent="0.2">
      <c r="A8" s="42" t="s">
        <v>52</v>
      </c>
      <c r="B8" s="43">
        <v>3750</v>
      </c>
      <c r="C8" s="44">
        <v>1000</v>
      </c>
      <c r="D8" s="43">
        <v>2250</v>
      </c>
      <c r="E8" s="44">
        <v>375</v>
      </c>
      <c r="F8" s="43">
        <f t="shared" si="1"/>
        <v>206.25</v>
      </c>
      <c r="G8" s="44">
        <f t="shared" si="2"/>
        <v>433.125</v>
      </c>
      <c r="H8" s="43">
        <v>1000</v>
      </c>
      <c r="I8" s="44">
        <v>3000</v>
      </c>
      <c r="J8" s="43">
        <v>6500</v>
      </c>
      <c r="K8" s="44">
        <f t="shared" si="3"/>
        <v>1851.4375</v>
      </c>
      <c r="L8" s="43">
        <f t="shared" si="4"/>
        <v>1018.2906250000001</v>
      </c>
      <c r="M8" s="44">
        <f t="shared" si="5"/>
        <v>1069.2051562500001</v>
      </c>
      <c r="N8" s="43">
        <f t="shared" si="6"/>
        <v>1122.6654140625001</v>
      </c>
      <c r="O8" s="44">
        <f t="shared" si="7"/>
        <v>1178.798684765625</v>
      </c>
      <c r="P8" s="43">
        <f t="shared" si="8"/>
        <v>1237.7386190039063</v>
      </c>
      <c r="Q8" s="44">
        <f t="shared" si="9"/>
        <v>1299.6255499541016</v>
      </c>
      <c r="R8" s="45">
        <f t="shared" si="10"/>
        <v>27292.136549036131</v>
      </c>
      <c r="S8" s="46">
        <f t="shared" si="11"/>
        <v>12792.136549036133</v>
      </c>
      <c r="T8" s="1">
        <f t="shared" si="12"/>
        <v>16542.136549036135</v>
      </c>
    </row>
    <row r="9" spans="1:20" x14ac:dyDescent="0.2">
      <c r="A9" s="42" t="s">
        <v>53</v>
      </c>
      <c r="B9" s="43">
        <v>4300</v>
      </c>
      <c r="C9" s="44">
        <v>1000</v>
      </c>
      <c r="D9" s="43">
        <v>2250</v>
      </c>
      <c r="E9" s="44">
        <v>430</v>
      </c>
      <c r="F9" s="43">
        <f t="shared" si="1"/>
        <v>236.5</v>
      </c>
      <c r="G9" s="44">
        <f t="shared" si="2"/>
        <v>496.65000000000003</v>
      </c>
      <c r="H9" s="43">
        <v>1000</v>
      </c>
      <c r="I9" s="44">
        <v>3000</v>
      </c>
      <c r="J9" s="43">
        <v>6500</v>
      </c>
      <c r="K9" s="44">
        <f t="shared" si="3"/>
        <v>1921.3150000000003</v>
      </c>
      <c r="L9" s="43">
        <f t="shared" si="4"/>
        <v>1056.72325</v>
      </c>
      <c r="M9" s="44">
        <f t="shared" si="5"/>
        <v>1109.5594125</v>
      </c>
      <c r="N9" s="43">
        <f t="shared" si="6"/>
        <v>1165.0373831249999</v>
      </c>
      <c r="O9" s="44">
        <f t="shared" si="7"/>
        <v>1223.2892522812499</v>
      </c>
      <c r="P9" s="43">
        <f t="shared" si="8"/>
        <v>1284.4537148953125</v>
      </c>
      <c r="Q9" s="44">
        <f t="shared" si="9"/>
        <v>1348.6764006400781</v>
      </c>
      <c r="R9" s="45">
        <f t="shared" si="10"/>
        <v>28322.204413441639</v>
      </c>
      <c r="S9" s="46">
        <f t="shared" si="11"/>
        <v>13272.204413441639</v>
      </c>
      <c r="T9" s="1">
        <f t="shared" si="12"/>
        <v>17572.204413441639</v>
      </c>
    </row>
    <row r="10" spans="1:20" x14ac:dyDescent="0.2">
      <c r="A10" s="42" t="s">
        <v>54</v>
      </c>
      <c r="B10" s="43">
        <v>5650</v>
      </c>
      <c r="C10" s="44">
        <v>1000</v>
      </c>
      <c r="D10" s="43">
        <v>2250</v>
      </c>
      <c r="E10" s="44">
        <v>565</v>
      </c>
      <c r="F10" s="43">
        <f t="shared" si="1"/>
        <v>310.75</v>
      </c>
      <c r="G10" s="44">
        <f t="shared" si="2"/>
        <v>652.57500000000005</v>
      </c>
      <c r="H10" s="43">
        <v>1000</v>
      </c>
      <c r="I10" s="44">
        <v>3000</v>
      </c>
      <c r="J10" s="43">
        <v>6500</v>
      </c>
      <c r="K10" s="44">
        <f t="shared" si="3"/>
        <v>2092.8325</v>
      </c>
      <c r="L10" s="43">
        <f t="shared" si="4"/>
        <v>1151.0578750000002</v>
      </c>
      <c r="M10" s="44">
        <f t="shared" si="5"/>
        <v>1208.61076875</v>
      </c>
      <c r="N10" s="43">
        <f t="shared" si="6"/>
        <v>1269.0413071875</v>
      </c>
      <c r="O10" s="44">
        <f t="shared" si="7"/>
        <v>1332.4933725468752</v>
      </c>
      <c r="P10" s="43">
        <f t="shared" si="8"/>
        <v>1399.1180411742189</v>
      </c>
      <c r="Q10" s="44">
        <f t="shared" si="9"/>
        <v>1469.0739432329299</v>
      </c>
      <c r="R10" s="45">
        <f t="shared" si="10"/>
        <v>30850.552807891523</v>
      </c>
      <c r="S10" s="46">
        <f t="shared" si="11"/>
        <v>14450.552807891525</v>
      </c>
      <c r="T10" s="1">
        <f t="shared" si="12"/>
        <v>20100.552807891523</v>
      </c>
    </row>
    <row r="11" spans="1:20" x14ac:dyDescent="0.2">
      <c r="A11" s="42" t="s">
        <v>55</v>
      </c>
      <c r="B11" s="43">
        <v>7100</v>
      </c>
      <c r="C11" s="44">
        <v>1000</v>
      </c>
      <c r="D11" s="43">
        <v>2250</v>
      </c>
      <c r="E11" s="44">
        <v>710</v>
      </c>
      <c r="F11" s="43">
        <f t="shared" si="1"/>
        <v>390.5</v>
      </c>
      <c r="G11" s="44">
        <f t="shared" si="2"/>
        <v>820.05000000000007</v>
      </c>
      <c r="H11" s="43">
        <v>1000</v>
      </c>
      <c r="I11" s="44">
        <v>3000</v>
      </c>
      <c r="J11" s="43">
        <v>6500</v>
      </c>
      <c r="K11" s="44">
        <f t="shared" si="3"/>
        <v>2277.0549999999998</v>
      </c>
      <c r="L11" s="43">
        <f t="shared" si="4"/>
        <v>1252.3802500000002</v>
      </c>
      <c r="M11" s="44">
        <f t="shared" si="5"/>
        <v>1314.9992625</v>
      </c>
      <c r="N11" s="43">
        <f xml:space="preserve"> (B11+C11+D11+E11+F11+G11+H11+I11+J11+K11+L11+M11)*5%</f>
        <v>1380.749225625</v>
      </c>
      <c r="O11" s="44">
        <f t="shared" si="7"/>
        <v>1449.78668690625</v>
      </c>
      <c r="P11" s="43">
        <f t="shared" si="8"/>
        <v>1522.2760212515625</v>
      </c>
      <c r="Q11" s="44">
        <f t="shared" si="9"/>
        <v>1598.3898223141407</v>
      </c>
      <c r="R11" s="45">
        <f t="shared" si="10"/>
        <v>33566.186268596954</v>
      </c>
      <c r="S11" s="46">
        <f>+E11+F11+G11+I11+K11+L11+M11+N11+O11+P11+Q11</f>
        <v>15716.186268596952</v>
      </c>
      <c r="T11" s="1">
        <f t="shared" si="12"/>
        <v>22816.186268596954</v>
      </c>
    </row>
    <row r="12" spans="1:20" x14ac:dyDescent="0.2">
      <c r="A12" s="47" t="s">
        <v>56</v>
      </c>
      <c r="B12" s="48">
        <v>8250</v>
      </c>
      <c r="C12" s="49">
        <v>1000</v>
      </c>
      <c r="D12" s="48">
        <v>2250</v>
      </c>
      <c r="E12" s="49">
        <v>825</v>
      </c>
      <c r="F12" s="48">
        <f t="shared" si="1"/>
        <v>453.75</v>
      </c>
      <c r="G12" s="49">
        <f t="shared" si="2"/>
        <v>952.875</v>
      </c>
      <c r="H12" s="48">
        <v>1000</v>
      </c>
      <c r="I12" s="49">
        <v>3000</v>
      </c>
      <c r="J12" s="48">
        <v>6500</v>
      </c>
      <c r="K12" s="49">
        <f t="shared" si="3"/>
        <v>2423.1624999999999</v>
      </c>
      <c r="L12" s="48">
        <f t="shared" si="4"/>
        <v>1332.7393750000001</v>
      </c>
      <c r="M12" s="49">
        <f t="shared" si="5"/>
        <v>1399.3763437500002</v>
      </c>
      <c r="N12" s="48">
        <f t="shared" si="6"/>
        <v>1469.3451609374999</v>
      </c>
      <c r="O12" s="49">
        <f t="shared" si="7"/>
        <v>1542.812418984375</v>
      </c>
      <c r="P12" s="48">
        <f t="shared" si="8"/>
        <v>1619.9530399335938</v>
      </c>
      <c r="Q12" s="49">
        <f t="shared" si="9"/>
        <v>1700.9506919302735</v>
      </c>
      <c r="R12" s="50">
        <f t="shared" si="10"/>
        <v>35719.964530535741</v>
      </c>
      <c r="S12" s="46">
        <f t="shared" si="11"/>
        <v>16719.964530535744</v>
      </c>
      <c r="T12" s="1">
        <f t="shared" si="12"/>
        <v>24969.964530535744</v>
      </c>
    </row>
    <row r="13" spans="1:20" x14ac:dyDescent="0.2">
      <c r="A13" s="42" t="s">
        <v>57</v>
      </c>
      <c r="B13" s="43"/>
      <c r="C13" s="44"/>
      <c r="D13" s="43"/>
      <c r="E13" s="44"/>
      <c r="F13" s="43" t="s">
        <v>51</v>
      </c>
      <c r="G13" s="44" t="s">
        <v>51</v>
      </c>
      <c r="H13" s="43" t="s">
        <v>51</v>
      </c>
      <c r="I13" s="44"/>
      <c r="J13" s="43" t="s">
        <v>51</v>
      </c>
      <c r="K13" s="44" t="s">
        <v>51</v>
      </c>
      <c r="L13" s="43" t="s">
        <v>51</v>
      </c>
      <c r="M13" s="44" t="s">
        <v>51</v>
      </c>
      <c r="N13" s="43" t="s">
        <v>51</v>
      </c>
      <c r="O13" s="44" t="s">
        <v>51</v>
      </c>
      <c r="P13" s="43" t="s">
        <v>51</v>
      </c>
      <c r="Q13" s="44" t="s">
        <v>51</v>
      </c>
      <c r="R13" s="51" t="s">
        <v>51</v>
      </c>
      <c r="S13" s="46"/>
      <c r="T13" s="1">
        <f t="shared" si="12"/>
        <v>0</v>
      </c>
    </row>
    <row r="14" spans="1:20" x14ac:dyDescent="0.2">
      <c r="A14" s="42" t="s">
        <v>68</v>
      </c>
      <c r="B14" s="52">
        <v>11850</v>
      </c>
      <c r="C14" s="53">
        <v>1000</v>
      </c>
      <c r="D14" s="52">
        <v>2250</v>
      </c>
      <c r="E14" s="53">
        <v>1185</v>
      </c>
      <c r="F14" s="52">
        <f t="shared" si="1"/>
        <v>651.75</v>
      </c>
      <c r="G14" s="53">
        <f t="shared" si="2"/>
        <v>1368.6750000000002</v>
      </c>
      <c r="H14" s="52">
        <v>1000</v>
      </c>
      <c r="I14" s="53">
        <v>3000</v>
      </c>
      <c r="J14" s="52">
        <v>6500</v>
      </c>
      <c r="K14" s="53">
        <f t="shared" si="3"/>
        <v>2880.5425</v>
      </c>
      <c r="L14" s="52">
        <f t="shared" si="4"/>
        <v>1584.2983750000001</v>
      </c>
      <c r="M14" s="53">
        <f t="shared" si="5"/>
        <v>1663.51329375</v>
      </c>
      <c r="N14" s="52">
        <f t="shared" si="6"/>
        <v>1746.6889584375001</v>
      </c>
      <c r="O14" s="53">
        <f t="shared" si="7"/>
        <v>1834.0234063593753</v>
      </c>
      <c r="P14" s="52">
        <f t="shared" si="8"/>
        <v>1925.724576677344</v>
      </c>
      <c r="Q14" s="53">
        <f t="shared" si="9"/>
        <v>2022.0108055112109</v>
      </c>
      <c r="R14" s="54">
        <f t="shared" si="10"/>
        <v>42462.226915735431</v>
      </c>
      <c r="S14" s="46">
        <f t="shared" si="11"/>
        <v>19862.226915735431</v>
      </c>
      <c r="T14" s="1">
        <f t="shared" si="12"/>
        <v>31712.226915735431</v>
      </c>
    </row>
    <row r="15" spans="1:20" x14ac:dyDescent="0.2">
      <c r="A15" s="42" t="s">
        <v>65</v>
      </c>
      <c r="B15" s="52">
        <v>14250</v>
      </c>
      <c r="C15" s="53">
        <v>1000</v>
      </c>
      <c r="D15" s="52">
        <v>2250</v>
      </c>
      <c r="E15" s="53">
        <v>1425</v>
      </c>
      <c r="F15" s="52">
        <f t="shared" si="1"/>
        <v>783.75</v>
      </c>
      <c r="G15" s="53">
        <f t="shared" si="2"/>
        <v>1645.875</v>
      </c>
      <c r="H15" s="52">
        <v>1000</v>
      </c>
      <c r="I15" s="53">
        <v>3000</v>
      </c>
      <c r="J15" s="52">
        <v>6500</v>
      </c>
      <c r="K15" s="53">
        <f t="shared" si="3"/>
        <v>3185.4625000000001</v>
      </c>
      <c r="L15" s="52">
        <f t="shared" si="4"/>
        <v>1752.0043750000002</v>
      </c>
      <c r="M15" s="53">
        <f t="shared" si="5"/>
        <v>1839.60459375</v>
      </c>
      <c r="N15" s="52">
        <f t="shared" si="6"/>
        <v>1931.5848234375001</v>
      </c>
      <c r="O15" s="53">
        <f t="shared" si="7"/>
        <v>2028.1640646093751</v>
      </c>
      <c r="P15" s="52">
        <f t="shared" si="8"/>
        <v>2129.5722678398438</v>
      </c>
      <c r="Q15" s="53">
        <f t="shared" si="9"/>
        <v>2236.0508812318362</v>
      </c>
      <c r="R15" s="55">
        <f t="shared" si="10"/>
        <v>46957.068505868556</v>
      </c>
      <c r="S15" s="46">
        <f t="shared" si="11"/>
        <v>21957.068505868559</v>
      </c>
      <c r="T15" s="1">
        <f t="shared" si="12"/>
        <v>36207.068505868563</v>
      </c>
    </row>
    <row r="16" spans="1:20" x14ac:dyDescent="0.2">
      <c r="A16" s="56" t="s">
        <v>58</v>
      </c>
      <c r="B16" s="57"/>
      <c r="C16" s="58"/>
      <c r="D16" s="57"/>
      <c r="E16" s="58"/>
      <c r="F16" s="57" t="s">
        <v>51</v>
      </c>
      <c r="G16" s="58" t="s">
        <v>59</v>
      </c>
      <c r="H16" s="57" t="s">
        <v>51</v>
      </c>
      <c r="I16" s="58"/>
      <c r="J16" s="57"/>
      <c r="K16" s="58" t="s">
        <v>51</v>
      </c>
      <c r="L16" s="57" t="s">
        <v>51</v>
      </c>
      <c r="M16" s="58" t="s">
        <v>51</v>
      </c>
      <c r="N16" s="57" t="s">
        <v>51</v>
      </c>
      <c r="O16" s="58" t="s">
        <v>51</v>
      </c>
      <c r="P16" s="57" t="s">
        <v>51</v>
      </c>
      <c r="Q16" s="58" t="s">
        <v>51</v>
      </c>
      <c r="R16" s="54" t="s">
        <v>51</v>
      </c>
      <c r="S16" s="46"/>
      <c r="T16" s="1">
        <f t="shared" si="12"/>
        <v>0</v>
      </c>
    </row>
    <row r="17" spans="1:20" x14ac:dyDescent="0.2">
      <c r="A17" s="42" t="s">
        <v>69</v>
      </c>
      <c r="B17" s="52">
        <v>15850</v>
      </c>
      <c r="C17" s="53">
        <v>1000</v>
      </c>
      <c r="D17" s="52">
        <v>2250</v>
      </c>
      <c r="E17" s="53">
        <v>1585</v>
      </c>
      <c r="F17" s="52">
        <f t="shared" si="1"/>
        <v>871.75</v>
      </c>
      <c r="G17" s="53">
        <f t="shared" si="2"/>
        <v>1830.6750000000002</v>
      </c>
      <c r="H17" s="52">
        <v>1000</v>
      </c>
      <c r="I17" s="53">
        <v>3000</v>
      </c>
      <c r="J17" s="52">
        <v>5000</v>
      </c>
      <c r="K17" s="53">
        <f t="shared" si="3"/>
        <v>3238.7425000000003</v>
      </c>
      <c r="L17" s="52">
        <f t="shared" si="4"/>
        <v>1781.3083749999998</v>
      </c>
      <c r="M17" s="53">
        <f t="shared" si="5"/>
        <v>1870.37379375</v>
      </c>
      <c r="N17" s="52">
        <f t="shared" si="6"/>
        <v>1963.8924834374998</v>
      </c>
      <c r="O17" s="53">
        <f t="shared" si="7"/>
        <v>2062.0871076093749</v>
      </c>
      <c r="P17" s="52">
        <f t="shared" si="8"/>
        <v>2165.1914629898433</v>
      </c>
      <c r="Q17" s="53">
        <f t="shared" si="9"/>
        <v>2273.4510361393359</v>
      </c>
      <c r="R17" s="54">
        <f t="shared" si="10"/>
        <v>47742.471758926047</v>
      </c>
      <c r="S17" s="46">
        <f t="shared" si="11"/>
        <v>22642.471758926054</v>
      </c>
      <c r="T17" s="1">
        <f t="shared" si="12"/>
        <v>38492.471758926054</v>
      </c>
    </row>
    <row r="18" spans="1:20" x14ac:dyDescent="0.2">
      <c r="A18" s="42" t="s">
        <v>70</v>
      </c>
      <c r="B18" s="52">
        <v>17250</v>
      </c>
      <c r="C18" s="53">
        <v>1000</v>
      </c>
      <c r="D18" s="52">
        <v>2250</v>
      </c>
      <c r="E18" s="53">
        <v>1725</v>
      </c>
      <c r="F18" s="52">
        <f t="shared" si="1"/>
        <v>948.75</v>
      </c>
      <c r="G18" s="53">
        <f t="shared" si="2"/>
        <v>1992.375</v>
      </c>
      <c r="H18" s="52">
        <v>1000</v>
      </c>
      <c r="I18" s="53">
        <v>3000</v>
      </c>
      <c r="J18" s="52">
        <v>5000</v>
      </c>
      <c r="K18" s="53">
        <f t="shared" si="3"/>
        <v>3416.6125000000002</v>
      </c>
      <c r="L18" s="52">
        <f t="shared" si="4"/>
        <v>1879.1368750000001</v>
      </c>
      <c r="M18" s="53">
        <f t="shared" si="5"/>
        <v>1973.0937187500001</v>
      </c>
      <c r="N18" s="52">
        <f t="shared" si="6"/>
        <v>2071.7484046875002</v>
      </c>
      <c r="O18" s="53">
        <f t="shared" si="7"/>
        <v>2175.3358249218754</v>
      </c>
      <c r="P18" s="52">
        <f t="shared" si="8"/>
        <v>2284.1026161679688</v>
      </c>
      <c r="Q18" s="53">
        <f t="shared" si="9"/>
        <v>2398.3077469763675</v>
      </c>
      <c r="R18" s="54">
        <f t="shared" si="10"/>
        <v>50364.462686503713</v>
      </c>
      <c r="S18" s="46">
        <f t="shared" si="11"/>
        <v>23864.462686503713</v>
      </c>
      <c r="T18" s="1">
        <f t="shared" si="12"/>
        <v>41114.462686503713</v>
      </c>
    </row>
    <row r="19" spans="1:20" x14ac:dyDescent="0.2">
      <c r="A19" s="47" t="s">
        <v>71</v>
      </c>
      <c r="B19" s="59">
        <v>18400</v>
      </c>
      <c r="C19" s="60">
        <v>1000</v>
      </c>
      <c r="D19" s="59">
        <v>2250</v>
      </c>
      <c r="E19" s="60">
        <v>1840</v>
      </c>
      <c r="F19" s="59">
        <f t="shared" si="1"/>
        <v>1012</v>
      </c>
      <c r="G19" s="60">
        <f t="shared" si="2"/>
        <v>2125.2000000000003</v>
      </c>
      <c r="H19" s="59">
        <v>1000</v>
      </c>
      <c r="I19" s="60">
        <v>3000</v>
      </c>
      <c r="J19" s="59">
        <v>5000</v>
      </c>
      <c r="K19" s="60">
        <f t="shared" si="3"/>
        <v>3562.72</v>
      </c>
      <c r="L19" s="59">
        <f t="shared" si="4"/>
        <v>1959.4960000000001</v>
      </c>
      <c r="M19" s="60">
        <f t="shared" si="5"/>
        <v>2057.4708000000001</v>
      </c>
      <c r="N19" s="59">
        <f t="shared" si="6"/>
        <v>2160.3443400000001</v>
      </c>
      <c r="O19" s="60">
        <f t="shared" si="7"/>
        <v>2268.3615570000002</v>
      </c>
      <c r="P19" s="59">
        <f t="shared" si="8"/>
        <v>2381.7796348500001</v>
      </c>
      <c r="Q19" s="60">
        <f t="shared" si="9"/>
        <v>2500.8686165925001</v>
      </c>
      <c r="R19" s="54">
        <f t="shared" si="10"/>
        <v>52518.240948442501</v>
      </c>
      <c r="S19" s="46">
        <f t="shared" si="11"/>
        <v>24868.240948442501</v>
      </c>
      <c r="T19" s="1">
        <f t="shared" si="12"/>
        <v>43268.240948442501</v>
      </c>
    </row>
    <row r="20" spans="1:20" x14ac:dyDescent="0.2">
      <c r="A20" s="42" t="s">
        <v>60</v>
      </c>
      <c r="B20" s="52"/>
      <c r="C20" s="53"/>
      <c r="D20" s="52"/>
      <c r="E20" s="53"/>
      <c r="F20" s="52" t="s">
        <v>51</v>
      </c>
      <c r="G20" s="53" t="s">
        <v>51</v>
      </c>
      <c r="H20" s="52" t="s">
        <v>51</v>
      </c>
      <c r="I20" s="53"/>
      <c r="J20" s="52"/>
      <c r="K20" s="53" t="s">
        <v>51</v>
      </c>
      <c r="L20" s="52" t="s">
        <v>51</v>
      </c>
      <c r="M20" s="53" t="s">
        <v>51</v>
      </c>
      <c r="N20" s="52" t="s">
        <v>51</v>
      </c>
      <c r="O20" s="53" t="s">
        <v>51</v>
      </c>
      <c r="P20" s="52" t="s">
        <v>51</v>
      </c>
      <c r="Q20" s="53" t="s">
        <v>51</v>
      </c>
      <c r="R20" s="61" t="s">
        <v>51</v>
      </c>
      <c r="S20" s="46"/>
      <c r="T20" s="1">
        <f t="shared" si="12"/>
        <v>0</v>
      </c>
    </row>
    <row r="21" spans="1:20" x14ac:dyDescent="0.2">
      <c r="A21" s="42" t="s">
        <v>72</v>
      </c>
      <c r="B21" s="52">
        <v>20500</v>
      </c>
      <c r="C21" s="53">
        <v>1000</v>
      </c>
      <c r="D21" s="52">
        <v>2250</v>
      </c>
      <c r="E21" s="53">
        <v>2050</v>
      </c>
      <c r="F21" s="52">
        <f t="shared" si="1"/>
        <v>1127.5</v>
      </c>
      <c r="G21" s="53">
        <f t="shared" si="2"/>
        <v>2367.75</v>
      </c>
      <c r="H21" s="52">
        <v>0</v>
      </c>
      <c r="I21" s="53">
        <v>3000</v>
      </c>
      <c r="J21" s="52">
        <v>5000</v>
      </c>
      <c r="K21" s="53">
        <f t="shared" si="3"/>
        <v>3729.5250000000001</v>
      </c>
      <c r="L21" s="52">
        <f t="shared" si="4"/>
        <v>2051.23875</v>
      </c>
      <c r="M21" s="53">
        <f t="shared" si="5"/>
        <v>2153.8006875000001</v>
      </c>
      <c r="N21" s="52">
        <f t="shared" si="6"/>
        <v>2261.490721875</v>
      </c>
      <c r="O21" s="53">
        <f t="shared" si="7"/>
        <v>2374.5652579687498</v>
      </c>
      <c r="P21" s="52">
        <f t="shared" si="8"/>
        <v>2493.2935208671879</v>
      </c>
      <c r="Q21" s="53">
        <f t="shared" si="9"/>
        <v>2617.9581969105475</v>
      </c>
      <c r="R21" s="54">
        <f t="shared" si="10"/>
        <v>54977.122135121492</v>
      </c>
      <c r="S21" s="46">
        <f t="shared" si="11"/>
        <v>26227.122135121484</v>
      </c>
      <c r="T21" s="1">
        <f t="shared" si="12"/>
        <v>46727.122135121484</v>
      </c>
    </row>
    <row r="22" spans="1:20" x14ac:dyDescent="0.2">
      <c r="A22" s="42" t="s">
        <v>73</v>
      </c>
      <c r="B22" s="52">
        <v>23000</v>
      </c>
      <c r="C22" s="53">
        <v>1000</v>
      </c>
      <c r="D22" s="52">
        <v>2300</v>
      </c>
      <c r="E22" s="53">
        <v>2300</v>
      </c>
      <c r="F22" s="52">
        <f t="shared" si="1"/>
        <v>1265</v>
      </c>
      <c r="G22" s="53">
        <f t="shared" si="2"/>
        <v>2656.5</v>
      </c>
      <c r="H22" s="52">
        <v>0</v>
      </c>
      <c r="I22" s="53">
        <f>(B22+C22+D22+E22+F22+G22+H22)*10%</f>
        <v>3252.15</v>
      </c>
      <c r="J22" s="52">
        <v>5000</v>
      </c>
      <c r="K22" s="53">
        <f t="shared" si="3"/>
        <v>4077.3650000000002</v>
      </c>
      <c r="L22" s="52">
        <f t="shared" si="4"/>
        <v>2242.5507499999999</v>
      </c>
      <c r="M22" s="53">
        <f t="shared" si="5"/>
        <v>2354.6782875000004</v>
      </c>
      <c r="N22" s="52">
        <f t="shared" si="6"/>
        <v>2472.4122018750004</v>
      </c>
      <c r="O22" s="53">
        <f t="shared" si="7"/>
        <v>2596.0328119687501</v>
      </c>
      <c r="P22" s="52">
        <f t="shared" si="8"/>
        <v>2725.8344525671873</v>
      </c>
      <c r="Q22" s="53">
        <f t="shared" si="9"/>
        <v>2862.1261751955467</v>
      </c>
      <c r="R22" s="55">
        <f t="shared" si="10"/>
        <v>60104.649679106478</v>
      </c>
      <c r="S22" s="46">
        <f t="shared" si="11"/>
        <v>28804.649679106486</v>
      </c>
      <c r="T22" s="1">
        <f t="shared" si="12"/>
        <v>51804.649679106486</v>
      </c>
    </row>
    <row r="23" spans="1:20" x14ac:dyDescent="0.2">
      <c r="A23" s="56" t="s">
        <v>61</v>
      </c>
      <c r="B23" s="57"/>
      <c r="C23" s="58"/>
      <c r="D23" s="57"/>
      <c r="E23" s="58"/>
      <c r="F23" s="57" t="s">
        <v>51</v>
      </c>
      <c r="G23" s="58" t="s">
        <v>51</v>
      </c>
      <c r="H23" s="57" t="s">
        <v>51</v>
      </c>
      <c r="I23" s="58" t="s">
        <v>51</v>
      </c>
      <c r="J23" s="57" t="s">
        <v>51</v>
      </c>
      <c r="K23" s="58" t="s">
        <v>51</v>
      </c>
      <c r="L23" s="57" t="s">
        <v>51</v>
      </c>
      <c r="M23" s="58" t="s">
        <v>51</v>
      </c>
      <c r="N23" s="57" t="s">
        <v>51</v>
      </c>
      <c r="O23" s="58" t="s">
        <v>51</v>
      </c>
      <c r="P23" s="57" t="s">
        <v>51</v>
      </c>
      <c r="Q23" s="58" t="s">
        <v>51</v>
      </c>
      <c r="R23" s="54" t="s">
        <v>51</v>
      </c>
      <c r="S23" s="46"/>
      <c r="T23" s="1">
        <f t="shared" si="12"/>
        <v>0</v>
      </c>
    </row>
    <row r="24" spans="1:20" x14ac:dyDescent="0.2">
      <c r="A24" s="42" t="s">
        <v>74</v>
      </c>
      <c r="B24" s="52">
        <v>25750</v>
      </c>
      <c r="C24" s="53">
        <v>1000</v>
      </c>
      <c r="D24" s="52">
        <v>2575</v>
      </c>
      <c r="E24" s="53">
        <v>2575</v>
      </c>
      <c r="F24" s="52">
        <f t="shared" si="1"/>
        <v>1416.25</v>
      </c>
      <c r="G24" s="53">
        <f t="shared" si="2"/>
        <v>2974.125</v>
      </c>
      <c r="H24" s="52">
        <v>0</v>
      </c>
      <c r="I24" s="53">
        <f>(B24+C24+D24+E24+F24+G24+H24)*10%</f>
        <v>3629.0375000000004</v>
      </c>
      <c r="J24" s="52">
        <v>2000</v>
      </c>
      <c r="K24" s="53">
        <f t="shared" si="3"/>
        <v>4191.9412499999999</v>
      </c>
      <c r="L24" s="52">
        <f t="shared" si="4"/>
        <v>2305.5676874999999</v>
      </c>
      <c r="M24" s="53">
        <f t="shared" si="5"/>
        <v>2420.8460718749998</v>
      </c>
      <c r="N24" s="52">
        <f t="shared" si="6"/>
        <v>2541.8883754687499</v>
      </c>
      <c r="O24" s="53">
        <f t="shared" si="7"/>
        <v>2668.9827942421871</v>
      </c>
      <c r="P24" s="52">
        <f t="shared" si="8"/>
        <v>2802.4319339542963</v>
      </c>
      <c r="Q24" s="53">
        <f t="shared" si="9"/>
        <v>2942.5535306520114</v>
      </c>
      <c r="R24" s="54">
        <f t="shared" si="10"/>
        <v>61793.624143692236</v>
      </c>
      <c r="S24" s="46">
        <f t="shared" si="11"/>
        <v>30468.624143692243</v>
      </c>
      <c r="T24" s="1">
        <f t="shared" si="12"/>
        <v>56218.624143692243</v>
      </c>
    </row>
    <row r="25" spans="1:20" x14ac:dyDescent="0.2">
      <c r="A25" s="42" t="s">
        <v>75</v>
      </c>
      <c r="B25" s="52">
        <v>28500</v>
      </c>
      <c r="C25" s="53">
        <v>1000</v>
      </c>
      <c r="D25" s="52">
        <v>2850</v>
      </c>
      <c r="E25" s="62">
        <v>2850</v>
      </c>
      <c r="F25" s="63">
        <f t="shared" si="1"/>
        <v>1567.5</v>
      </c>
      <c r="G25" s="62">
        <f t="shared" si="2"/>
        <v>3291.75</v>
      </c>
      <c r="H25" s="52">
        <v>0</v>
      </c>
      <c r="I25" s="62">
        <f>(B25+C25+D25+E25+F25+G25+H25)*10%</f>
        <v>4005.9250000000002</v>
      </c>
      <c r="J25" s="52">
        <v>2000</v>
      </c>
      <c r="K25" s="62">
        <f t="shared" si="3"/>
        <v>4606.5175000000008</v>
      </c>
      <c r="L25" s="63">
        <f t="shared" si="4"/>
        <v>2533.5846250000004</v>
      </c>
      <c r="M25" s="62">
        <f t="shared" si="5"/>
        <v>2660.2638562500006</v>
      </c>
      <c r="N25" s="63">
        <f t="shared" si="6"/>
        <v>2793.2770490625007</v>
      </c>
      <c r="O25" s="62">
        <f t="shared" si="7"/>
        <v>2932.9409015156257</v>
      </c>
      <c r="P25" s="63">
        <f t="shared" si="8"/>
        <v>3079.5879465914072</v>
      </c>
      <c r="Q25" s="62">
        <f t="shared" si="9"/>
        <v>3233.5673439209772</v>
      </c>
      <c r="R25" s="54">
        <f t="shared" si="10"/>
        <v>67904.914222340522</v>
      </c>
      <c r="S25" s="46">
        <f t="shared" si="11"/>
        <v>33554.914222340514</v>
      </c>
      <c r="T25" s="1">
        <f t="shared" si="12"/>
        <v>62054.914222340514</v>
      </c>
    </row>
    <row r="26" spans="1:20" x14ac:dyDescent="0.2">
      <c r="A26" s="47" t="s">
        <v>76</v>
      </c>
      <c r="B26" s="59">
        <v>31000</v>
      </c>
      <c r="C26" s="60">
        <v>1000</v>
      </c>
      <c r="D26" s="59">
        <v>3100</v>
      </c>
      <c r="E26" s="60">
        <v>3100</v>
      </c>
      <c r="F26" s="59">
        <f t="shared" si="1"/>
        <v>1705</v>
      </c>
      <c r="G26" s="60">
        <f t="shared" si="2"/>
        <v>3580.5</v>
      </c>
      <c r="H26" s="59">
        <v>0</v>
      </c>
      <c r="I26" s="60">
        <f>(B26+C26+D26+E26+F26+G26+H26)*10%</f>
        <v>4348.55</v>
      </c>
      <c r="J26" s="59">
        <v>2000</v>
      </c>
      <c r="K26" s="60">
        <f t="shared" si="3"/>
        <v>4983.4050000000007</v>
      </c>
      <c r="L26" s="59">
        <f t="shared" si="4"/>
        <v>2740.8727500000005</v>
      </c>
      <c r="M26" s="60">
        <f t="shared" si="5"/>
        <v>2877.9163875000004</v>
      </c>
      <c r="N26" s="59">
        <f t="shared" si="6"/>
        <v>3021.8122068750004</v>
      </c>
      <c r="O26" s="60">
        <f t="shared" si="7"/>
        <v>3172.9028172187504</v>
      </c>
      <c r="P26" s="59">
        <f t="shared" si="8"/>
        <v>3331.5479580796878</v>
      </c>
      <c r="Q26" s="60">
        <f t="shared" si="9"/>
        <v>3498.1253559836719</v>
      </c>
      <c r="R26" s="54">
        <f t="shared" si="10"/>
        <v>73460.632475657112</v>
      </c>
      <c r="S26" s="64">
        <f>+E25+F25+G25+I25+K25+L25+M25+N25+O25+P25+Q25</f>
        <v>33554.914222340514</v>
      </c>
      <c r="T26" s="1">
        <f t="shared" si="12"/>
        <v>64554.914222340514</v>
      </c>
    </row>
    <row r="27" spans="1:20" x14ac:dyDescent="0.2">
      <c r="A27" s="65" t="s">
        <v>62</v>
      </c>
      <c r="B27" s="66">
        <v>33500</v>
      </c>
      <c r="C27" s="67">
        <v>1000</v>
      </c>
      <c r="D27" s="66">
        <v>3350</v>
      </c>
      <c r="E27" s="67">
        <v>3350</v>
      </c>
      <c r="F27" s="66">
        <f t="shared" si="1"/>
        <v>1842.5</v>
      </c>
      <c r="G27" s="67">
        <f t="shared" si="2"/>
        <v>3869.25</v>
      </c>
      <c r="H27" s="66">
        <v>0</v>
      </c>
      <c r="I27" s="67">
        <f>(B27+C27+D27+E27+F27+G27+H27)*10%</f>
        <v>4691.1750000000002</v>
      </c>
      <c r="J27" s="66">
        <v>2000</v>
      </c>
      <c r="K27" s="67">
        <v>5360</v>
      </c>
      <c r="L27" s="66">
        <f t="shared" si="4"/>
        <v>2948.1462500000002</v>
      </c>
      <c r="M27" s="67">
        <f t="shared" si="5"/>
        <v>3095.5535625000002</v>
      </c>
      <c r="N27" s="66">
        <f t="shared" si="6"/>
        <v>3250.3312406250002</v>
      </c>
      <c r="O27" s="67">
        <f t="shared" si="7"/>
        <v>3412.8478026562502</v>
      </c>
      <c r="P27" s="66">
        <f t="shared" si="8"/>
        <v>3583.4901927890628</v>
      </c>
      <c r="Q27" s="67">
        <f t="shared" si="9"/>
        <v>3762.6647024285157</v>
      </c>
      <c r="R27" s="68">
        <f t="shared" si="10"/>
        <v>79015.958750998834</v>
      </c>
      <c r="S27" s="64">
        <f>+E26+F26+G26+I26+K26+L26+M26+N26+O26+P26+Q26</f>
        <v>36360.632475657112</v>
      </c>
      <c r="T27" s="1">
        <f t="shared" si="12"/>
        <v>69860.632475657112</v>
      </c>
    </row>
    <row r="28" spans="1:20" x14ac:dyDescent="0.2">
      <c r="A28" s="69" t="s">
        <v>51</v>
      </c>
      <c r="B28" s="70" t="s">
        <v>51</v>
      </c>
      <c r="C28" s="70" t="s">
        <v>51</v>
      </c>
      <c r="D28" s="70" t="s">
        <v>51</v>
      </c>
      <c r="E28" s="70" t="s">
        <v>51</v>
      </c>
      <c r="F28" s="70" t="s">
        <v>51</v>
      </c>
      <c r="G28" s="70" t="s">
        <v>51</v>
      </c>
      <c r="H28" s="70" t="s">
        <v>51</v>
      </c>
      <c r="I28" s="70" t="s">
        <v>51</v>
      </c>
      <c r="J28" s="70" t="s">
        <v>51</v>
      </c>
      <c r="K28" s="70" t="s">
        <v>51</v>
      </c>
      <c r="L28" s="70" t="s">
        <v>51</v>
      </c>
      <c r="M28" s="70" t="s">
        <v>51</v>
      </c>
      <c r="N28" s="70" t="s">
        <v>51</v>
      </c>
      <c r="O28" s="70" t="s">
        <v>51</v>
      </c>
      <c r="P28" s="70" t="s">
        <v>51</v>
      </c>
      <c r="Q28" s="70"/>
      <c r="R28" s="71"/>
      <c r="S28" s="23" t="s">
        <v>51</v>
      </c>
      <c r="T28" s="23"/>
    </row>
    <row r="29" spans="1:20" ht="13.5" thickBot="1" x14ac:dyDescent="0.25">
      <c r="A29" s="72" t="s">
        <v>63</v>
      </c>
      <c r="B29" s="73"/>
      <c r="C29" s="73"/>
      <c r="D29" s="73"/>
      <c r="E29" s="73"/>
      <c r="F29" s="73"/>
      <c r="G29" s="73"/>
      <c r="H29" s="73"/>
      <c r="I29" s="73"/>
      <c r="J29" s="74"/>
      <c r="K29" s="75" t="s">
        <v>51</v>
      </c>
      <c r="L29" s="75"/>
      <c r="M29" s="75" t="s">
        <v>51</v>
      </c>
      <c r="N29" s="74"/>
      <c r="O29" s="74"/>
      <c r="P29" s="74"/>
      <c r="Q29" s="74"/>
      <c r="R29" s="76"/>
      <c r="S29" s="23"/>
      <c r="T29" s="23"/>
    </row>
    <row r="30" spans="1:20" x14ac:dyDescent="0.2">
      <c r="K30" s="22" t="s">
        <v>51</v>
      </c>
      <c r="L30" s="22" t="s">
        <v>51</v>
      </c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1">
    <mergeCell ref="A1:R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7</vt:i4>
      </vt:variant>
    </vt:vector>
  </HeadingPairs>
  <TitlesOfParts>
    <vt:vector size="10" baseType="lpstr">
      <vt:lpstr>Salaire</vt:lpstr>
      <vt:lpstr>Prénom &amp; nom 1</vt:lpstr>
      <vt:lpstr>Paramètres</vt:lpstr>
      <vt:lpstr>Paramètres!Agence</vt:lpstr>
      <vt:lpstr>Paramètres!Agences</vt:lpstr>
      <vt:lpstr>CAT</vt:lpstr>
      <vt:lpstr>Paramètres!Status</vt:lpstr>
      <vt:lpstr>statut</vt:lpstr>
      <vt:lpstr>TStatut</vt:lpstr>
      <vt:lpstr>'Prénom &amp; nom 1'!Zone_d_impression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Issaka</dc:creator>
  <cp:lastModifiedBy>Issaka K.</cp:lastModifiedBy>
  <cp:lastPrinted>2017-08-29T16:59:50Z</cp:lastPrinted>
  <dcterms:created xsi:type="dcterms:W3CDTF">2016-10-07T13:56:34Z</dcterms:created>
  <dcterms:modified xsi:type="dcterms:W3CDTF">2017-08-30T09:20:44Z</dcterms:modified>
</cp:coreProperties>
</file>