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855" windowHeight="7680"/>
  </bookViews>
  <sheets>
    <sheet name="RESULTAT JUIN1" sheetId="1" r:id="rId1"/>
    <sheet name="PHARMACOL" sheetId="2" r:id="rId2"/>
    <sheet name="SEMIOLO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L592" i="3"/>
  <c r="J592"/>
  <c r="H592"/>
  <c r="D592"/>
  <c r="M457"/>
  <c r="F457"/>
  <c r="G457" s="1"/>
  <c r="I457" s="1"/>
  <c r="K457" s="1"/>
  <c r="M456"/>
  <c r="F456"/>
  <c r="G456" s="1"/>
  <c r="I456" s="1"/>
  <c r="K456" s="1"/>
  <c r="M455"/>
  <c r="F455"/>
  <c r="G455" s="1"/>
  <c r="I455" s="1"/>
  <c r="K455" s="1"/>
  <c r="M454"/>
  <c r="F454"/>
  <c r="G454" s="1"/>
  <c r="I454" s="1"/>
  <c r="K454" s="1"/>
  <c r="M453"/>
  <c r="F453"/>
  <c r="G453" s="1"/>
  <c r="I453" s="1"/>
  <c r="K453" s="1"/>
  <c r="M452"/>
  <c r="F452"/>
  <c r="G452" s="1"/>
  <c r="I452" s="1"/>
  <c r="K452" s="1"/>
  <c r="M451"/>
  <c r="F451"/>
  <c r="G451" s="1"/>
  <c r="I451" s="1"/>
  <c r="K451" s="1"/>
  <c r="M450"/>
  <c r="F450"/>
  <c r="G450" s="1"/>
  <c r="I450" s="1"/>
  <c r="K450" s="1"/>
  <c r="M449"/>
  <c r="F449"/>
  <c r="G449" s="1"/>
  <c r="I449" s="1"/>
  <c r="K449" s="1"/>
  <c r="M448"/>
  <c r="F448"/>
  <c r="G448" s="1"/>
  <c r="I448" s="1"/>
  <c r="K448" s="1"/>
  <c r="M447"/>
  <c r="F447"/>
  <c r="G447" s="1"/>
  <c r="I447" s="1"/>
  <c r="K447" s="1"/>
  <c r="M446"/>
  <c r="F446"/>
  <c r="G446" s="1"/>
  <c r="I446" s="1"/>
  <c r="K446" s="1"/>
  <c r="M445"/>
  <c r="F445"/>
  <c r="G445" s="1"/>
  <c r="I445" s="1"/>
  <c r="K445" s="1"/>
  <c r="M444"/>
  <c r="F444"/>
  <c r="G444" s="1"/>
  <c r="I444" s="1"/>
  <c r="K444" s="1"/>
  <c r="M443"/>
  <c r="F443"/>
  <c r="G443" s="1"/>
  <c r="I443" s="1"/>
  <c r="K443" s="1"/>
  <c r="M442"/>
  <c r="F442"/>
  <c r="G442" s="1"/>
  <c r="I442" s="1"/>
  <c r="K442" s="1"/>
  <c r="M441"/>
  <c r="F441"/>
  <c r="G441" s="1"/>
  <c r="I441" s="1"/>
  <c r="K441" s="1"/>
  <c r="M440"/>
  <c r="F440"/>
  <c r="G440" s="1"/>
  <c r="I440" s="1"/>
  <c r="K440" s="1"/>
  <c r="M439"/>
  <c r="F439"/>
  <c r="G439" s="1"/>
  <c r="I439" s="1"/>
  <c r="K439" s="1"/>
  <c r="M438"/>
  <c r="F438"/>
  <c r="G438" s="1"/>
  <c r="I438" s="1"/>
  <c r="K438" s="1"/>
  <c r="M437"/>
  <c r="F437"/>
  <c r="G437" s="1"/>
  <c r="I437" s="1"/>
  <c r="K437" s="1"/>
  <c r="M436"/>
  <c r="F436"/>
  <c r="G436" s="1"/>
  <c r="I436" s="1"/>
  <c r="K436" s="1"/>
  <c r="M435"/>
  <c r="F435"/>
  <c r="G435" s="1"/>
  <c r="I435" s="1"/>
  <c r="K435" s="1"/>
  <c r="M434"/>
  <c r="F434"/>
  <c r="G434" s="1"/>
  <c r="I434" s="1"/>
  <c r="K434" s="1"/>
  <c r="M433"/>
  <c r="F433"/>
  <c r="G433" s="1"/>
  <c r="I433" s="1"/>
  <c r="K433" s="1"/>
  <c r="M432"/>
  <c r="F432"/>
  <c r="G432" s="1"/>
  <c r="I432" s="1"/>
  <c r="K432" s="1"/>
  <c r="M431"/>
  <c r="F431"/>
  <c r="G431" s="1"/>
  <c r="I431" s="1"/>
  <c r="K431" s="1"/>
  <c r="M430"/>
  <c r="F430"/>
  <c r="G430" s="1"/>
  <c r="I430" s="1"/>
  <c r="K430" s="1"/>
  <c r="M429"/>
  <c r="F429"/>
  <c r="G429" s="1"/>
  <c r="I429" s="1"/>
  <c r="K429" s="1"/>
  <c r="M428"/>
  <c r="F428"/>
  <c r="G428" s="1"/>
  <c r="I428" s="1"/>
  <c r="K428" s="1"/>
  <c r="M427"/>
  <c r="F427"/>
  <c r="G427" s="1"/>
  <c r="I427" s="1"/>
  <c r="K427" s="1"/>
  <c r="M426"/>
  <c r="F426"/>
  <c r="G426" s="1"/>
  <c r="I426" s="1"/>
  <c r="K426" s="1"/>
  <c r="M425"/>
  <c r="F425"/>
  <c r="G425" s="1"/>
  <c r="I425" s="1"/>
  <c r="K425" s="1"/>
  <c r="M424"/>
  <c r="F424"/>
  <c r="G424" s="1"/>
  <c r="I424" s="1"/>
  <c r="K424" s="1"/>
  <c r="M423"/>
  <c r="F423"/>
  <c r="G423" s="1"/>
  <c r="I423" s="1"/>
  <c r="K423" s="1"/>
  <c r="M422"/>
  <c r="F422"/>
  <c r="G422" s="1"/>
  <c r="I422" s="1"/>
  <c r="K422" s="1"/>
  <c r="M421"/>
  <c r="F421"/>
  <c r="G421" s="1"/>
  <c r="I421" s="1"/>
  <c r="K421" s="1"/>
  <c r="M420"/>
  <c r="F420"/>
  <c r="G420" s="1"/>
  <c r="I420" s="1"/>
  <c r="K420" s="1"/>
  <c r="M419"/>
  <c r="F419"/>
  <c r="G419" s="1"/>
  <c r="I419" s="1"/>
  <c r="K419" s="1"/>
  <c r="M418"/>
  <c r="F418"/>
  <c r="G418" s="1"/>
  <c r="I418" s="1"/>
  <c r="K418" s="1"/>
  <c r="M417"/>
  <c r="F417"/>
  <c r="G417" s="1"/>
  <c r="I417" s="1"/>
  <c r="K417" s="1"/>
  <c r="M416"/>
  <c r="F416"/>
  <c r="G416" s="1"/>
  <c r="I416" s="1"/>
  <c r="K416" s="1"/>
  <c r="M415"/>
  <c r="F415"/>
  <c r="G415" s="1"/>
  <c r="I415" s="1"/>
  <c r="K415" s="1"/>
  <c r="M414"/>
  <c r="F414"/>
  <c r="G414" s="1"/>
  <c r="I414" s="1"/>
  <c r="K414" s="1"/>
  <c r="M413"/>
  <c r="F413"/>
  <c r="G413" s="1"/>
  <c r="I413" s="1"/>
  <c r="K413" s="1"/>
  <c r="M412"/>
  <c r="F412"/>
  <c r="G412" s="1"/>
  <c r="I412" s="1"/>
  <c r="K412" s="1"/>
  <c r="M411"/>
  <c r="F411"/>
  <c r="G411" s="1"/>
  <c r="I411" s="1"/>
  <c r="K411" s="1"/>
  <c r="M410"/>
  <c r="F410"/>
  <c r="G410" s="1"/>
  <c r="I410" s="1"/>
  <c r="K410" s="1"/>
  <c r="M409"/>
  <c r="F409"/>
  <c r="G409" s="1"/>
  <c r="I409" s="1"/>
  <c r="K409" s="1"/>
  <c r="M408"/>
  <c r="F408"/>
  <c r="G408" s="1"/>
  <c r="I408" s="1"/>
  <c r="K408" s="1"/>
  <c r="M407"/>
  <c r="F407"/>
  <c r="G407" s="1"/>
  <c r="I407" s="1"/>
  <c r="K407" s="1"/>
  <c r="M406"/>
  <c r="F406"/>
  <c r="G406" s="1"/>
  <c r="I406" s="1"/>
  <c r="K406" s="1"/>
  <c r="M405"/>
  <c r="F405"/>
  <c r="G405" s="1"/>
  <c r="I405" s="1"/>
  <c r="K405" s="1"/>
  <c r="M404"/>
  <c r="F404"/>
  <c r="G404" s="1"/>
  <c r="I404" s="1"/>
  <c r="K404" s="1"/>
  <c r="M403"/>
  <c r="F403"/>
  <c r="G403" s="1"/>
  <c r="I403" s="1"/>
  <c r="K403" s="1"/>
  <c r="M402"/>
  <c r="F402"/>
  <c r="G402" s="1"/>
  <c r="I402" s="1"/>
  <c r="K402" s="1"/>
  <c r="M401"/>
  <c r="F401"/>
  <c r="G401" s="1"/>
  <c r="I401" s="1"/>
  <c r="K401" s="1"/>
  <c r="M400"/>
  <c r="F400"/>
  <c r="G400" s="1"/>
  <c r="I400" s="1"/>
  <c r="K400" s="1"/>
  <c r="M399"/>
  <c r="F399"/>
  <c r="G399" s="1"/>
  <c r="I399" s="1"/>
  <c r="K399" s="1"/>
  <c r="M398"/>
  <c r="F398"/>
  <c r="G398" s="1"/>
  <c r="I398" s="1"/>
  <c r="K398" s="1"/>
  <c r="M397"/>
  <c r="F397"/>
  <c r="G397" s="1"/>
  <c r="I397" s="1"/>
  <c r="K397" s="1"/>
  <c r="M396"/>
  <c r="F396"/>
  <c r="G396" s="1"/>
  <c r="I396" s="1"/>
  <c r="K396" s="1"/>
  <c r="M395"/>
  <c r="F395"/>
  <c r="G395" s="1"/>
  <c r="I395" s="1"/>
  <c r="K395" s="1"/>
  <c r="M394"/>
  <c r="F394"/>
  <c r="G394" s="1"/>
  <c r="I394" s="1"/>
  <c r="K394" s="1"/>
  <c r="M393"/>
  <c r="F393"/>
  <c r="G393" s="1"/>
  <c r="I393" s="1"/>
  <c r="K393" s="1"/>
  <c r="M392"/>
  <c r="F392"/>
  <c r="G392" s="1"/>
  <c r="I392" s="1"/>
  <c r="K392" s="1"/>
  <c r="M391"/>
  <c r="F391"/>
  <c r="G391" s="1"/>
  <c r="I391" s="1"/>
  <c r="K391" s="1"/>
  <c r="M390"/>
  <c r="F390"/>
  <c r="G390" s="1"/>
  <c r="I390" s="1"/>
  <c r="K390" s="1"/>
  <c r="M389"/>
  <c r="F389"/>
  <c r="G389" s="1"/>
  <c r="I389" s="1"/>
  <c r="K389" s="1"/>
  <c r="M388"/>
  <c r="F388"/>
  <c r="G388" s="1"/>
  <c r="I388" s="1"/>
  <c r="K388" s="1"/>
  <c r="M387"/>
  <c r="F387"/>
  <c r="G387" s="1"/>
  <c r="I387" s="1"/>
  <c r="K387" s="1"/>
  <c r="M386"/>
  <c r="F386"/>
  <c r="G386" s="1"/>
  <c r="I386" s="1"/>
  <c r="K386" s="1"/>
  <c r="M385"/>
  <c r="F385"/>
  <c r="G385" s="1"/>
  <c r="I385" s="1"/>
  <c r="K385" s="1"/>
  <c r="M384"/>
  <c r="F384"/>
  <c r="G384" s="1"/>
  <c r="I384" s="1"/>
  <c r="K384" s="1"/>
  <c r="M383"/>
  <c r="F383"/>
  <c r="G383" s="1"/>
  <c r="I383" s="1"/>
  <c r="K383" s="1"/>
  <c r="M382"/>
  <c r="G382"/>
  <c r="I382" s="1"/>
  <c r="K382" s="1"/>
  <c r="F382"/>
  <c r="M381"/>
  <c r="F381"/>
  <c r="G381" s="1"/>
  <c r="I381" s="1"/>
  <c r="K381" s="1"/>
  <c r="M380"/>
  <c r="G380"/>
  <c r="I380" s="1"/>
  <c r="K380" s="1"/>
  <c r="F380"/>
  <c r="M379"/>
  <c r="F379"/>
  <c r="G379" s="1"/>
  <c r="I379" s="1"/>
  <c r="K379" s="1"/>
  <c r="M378"/>
  <c r="G378"/>
  <c r="I378" s="1"/>
  <c r="K378" s="1"/>
  <c r="F378"/>
  <c r="M377"/>
  <c r="F377"/>
  <c r="G377" s="1"/>
  <c r="I377" s="1"/>
  <c r="K377" s="1"/>
  <c r="M376"/>
  <c r="G376"/>
  <c r="I376" s="1"/>
  <c r="K376" s="1"/>
  <c r="F376"/>
  <c r="M375"/>
  <c r="F375"/>
  <c r="G375" s="1"/>
  <c r="I375" s="1"/>
  <c r="K375" s="1"/>
  <c r="M374"/>
  <c r="G374"/>
  <c r="I374" s="1"/>
  <c r="K374" s="1"/>
  <c r="F374"/>
  <c r="M373"/>
  <c r="F373"/>
  <c r="G373" s="1"/>
  <c r="I373" s="1"/>
  <c r="K373" s="1"/>
  <c r="M372"/>
  <c r="G372"/>
  <c r="I372" s="1"/>
  <c r="K372" s="1"/>
  <c r="F372"/>
  <c r="M371"/>
  <c r="F371"/>
  <c r="G371" s="1"/>
  <c r="I371" s="1"/>
  <c r="K371" s="1"/>
  <c r="M370"/>
  <c r="G370"/>
  <c r="I370" s="1"/>
  <c r="K370" s="1"/>
  <c r="F370"/>
  <c r="M369"/>
  <c r="F369"/>
  <c r="G369" s="1"/>
  <c r="I369" s="1"/>
  <c r="K369" s="1"/>
  <c r="M368"/>
  <c r="G368"/>
  <c r="I368" s="1"/>
  <c r="K368" s="1"/>
  <c r="F368"/>
  <c r="M367"/>
  <c r="F367"/>
  <c r="G367" s="1"/>
  <c r="I367" s="1"/>
  <c r="K367" s="1"/>
  <c r="M366"/>
  <c r="G366"/>
  <c r="I366" s="1"/>
  <c r="K366" s="1"/>
  <c r="F366"/>
  <c r="M365"/>
  <c r="F365"/>
  <c r="G365" s="1"/>
  <c r="I365" s="1"/>
  <c r="K365" s="1"/>
  <c r="M364"/>
  <c r="G364"/>
  <c r="I364" s="1"/>
  <c r="K364" s="1"/>
  <c r="F364"/>
  <c r="M363"/>
  <c r="F363"/>
  <c r="G363" s="1"/>
  <c r="I363" s="1"/>
  <c r="K363" s="1"/>
  <c r="M362"/>
  <c r="G362"/>
  <c r="I362" s="1"/>
  <c r="K362" s="1"/>
  <c r="F362"/>
  <c r="M361"/>
  <c r="F361"/>
  <c r="G361" s="1"/>
  <c r="I361" s="1"/>
  <c r="K361" s="1"/>
  <c r="M360"/>
  <c r="G360"/>
  <c r="I360" s="1"/>
  <c r="K360" s="1"/>
  <c r="F360"/>
  <c r="M359"/>
  <c r="F359"/>
  <c r="G359" s="1"/>
  <c r="I359" s="1"/>
  <c r="K359" s="1"/>
  <c r="M358"/>
  <c r="G358"/>
  <c r="I358" s="1"/>
  <c r="K358" s="1"/>
  <c r="F358"/>
  <c r="M357"/>
  <c r="F357"/>
  <c r="G357" s="1"/>
  <c r="I357" s="1"/>
  <c r="K357" s="1"/>
  <c r="M356"/>
  <c r="G356"/>
  <c r="I356" s="1"/>
  <c r="K356" s="1"/>
  <c r="F356"/>
  <c r="M355"/>
  <c r="F355"/>
  <c r="G355" s="1"/>
  <c r="I355" s="1"/>
  <c r="K355" s="1"/>
  <c r="M354"/>
  <c r="G354"/>
  <c r="I354" s="1"/>
  <c r="K354" s="1"/>
  <c r="F354"/>
  <c r="M353"/>
  <c r="F353"/>
  <c r="G353" s="1"/>
  <c r="I353" s="1"/>
  <c r="K353" s="1"/>
  <c r="M352"/>
  <c r="G352"/>
  <c r="I352" s="1"/>
  <c r="K352" s="1"/>
  <c r="F352"/>
  <c r="M351"/>
  <c r="F351"/>
  <c r="G351" s="1"/>
  <c r="I351" s="1"/>
  <c r="K351" s="1"/>
  <c r="M350"/>
  <c r="G350"/>
  <c r="I350" s="1"/>
  <c r="K350" s="1"/>
  <c r="F350"/>
  <c r="M349"/>
  <c r="F349"/>
  <c r="G349" s="1"/>
  <c r="I349" s="1"/>
  <c r="K349" s="1"/>
  <c r="M348"/>
  <c r="G348"/>
  <c r="I348" s="1"/>
  <c r="K348" s="1"/>
  <c r="F348"/>
  <c r="M347"/>
  <c r="F347"/>
  <c r="G347" s="1"/>
  <c r="I347" s="1"/>
  <c r="K347" s="1"/>
  <c r="M346"/>
  <c r="G346"/>
  <c r="I346" s="1"/>
  <c r="K346" s="1"/>
  <c r="F346"/>
  <c r="M345"/>
  <c r="F345"/>
  <c r="G345" s="1"/>
  <c r="I345" s="1"/>
  <c r="K345" s="1"/>
  <c r="M344"/>
  <c r="G344"/>
  <c r="I344" s="1"/>
  <c r="K344" s="1"/>
  <c r="F344"/>
  <c r="M343"/>
  <c r="F343"/>
  <c r="G343" s="1"/>
  <c r="I343" s="1"/>
  <c r="K343" s="1"/>
  <c r="M342"/>
  <c r="G342"/>
  <c r="I342" s="1"/>
  <c r="K342" s="1"/>
  <c r="F342"/>
  <c r="M341"/>
  <c r="F341"/>
  <c r="G341" s="1"/>
  <c r="I341" s="1"/>
  <c r="K341" s="1"/>
  <c r="M340"/>
  <c r="G340"/>
  <c r="I340" s="1"/>
  <c r="K340" s="1"/>
  <c r="F340"/>
  <c r="M339"/>
  <c r="F339"/>
  <c r="G339" s="1"/>
  <c r="I339" s="1"/>
  <c r="K339" s="1"/>
  <c r="M338"/>
  <c r="G338"/>
  <c r="I338" s="1"/>
  <c r="K338" s="1"/>
  <c r="F338"/>
  <c r="M337"/>
  <c r="F337"/>
  <c r="G337" s="1"/>
  <c r="I337" s="1"/>
  <c r="K337" s="1"/>
  <c r="M336"/>
  <c r="G336"/>
  <c r="I336" s="1"/>
  <c r="K336" s="1"/>
  <c r="F336"/>
  <c r="M335"/>
  <c r="F335"/>
  <c r="G335" s="1"/>
  <c r="I335" s="1"/>
  <c r="K335" s="1"/>
  <c r="M334"/>
  <c r="G334"/>
  <c r="I334" s="1"/>
  <c r="K334" s="1"/>
  <c r="F334"/>
  <c r="M333"/>
  <c r="F333"/>
  <c r="G333" s="1"/>
  <c r="I333" s="1"/>
  <c r="K333" s="1"/>
  <c r="M332"/>
  <c r="G332"/>
  <c r="I332" s="1"/>
  <c r="K332" s="1"/>
  <c r="F332"/>
  <c r="M331"/>
  <c r="F331"/>
  <c r="G331" s="1"/>
  <c r="I331" s="1"/>
  <c r="K331" s="1"/>
  <c r="M330"/>
  <c r="G330"/>
  <c r="I330" s="1"/>
  <c r="K330" s="1"/>
  <c r="F330"/>
  <c r="M329"/>
  <c r="F329"/>
  <c r="G329" s="1"/>
  <c r="I329" s="1"/>
  <c r="K329" s="1"/>
  <c r="M328"/>
  <c r="G328"/>
  <c r="I328" s="1"/>
  <c r="K328" s="1"/>
  <c r="F328"/>
  <c r="M327"/>
  <c r="F327"/>
  <c r="G327" s="1"/>
  <c r="I327" s="1"/>
  <c r="K327" s="1"/>
  <c r="M326"/>
  <c r="G326"/>
  <c r="I326" s="1"/>
  <c r="K326" s="1"/>
  <c r="F326"/>
  <c r="M325"/>
  <c r="F325"/>
  <c r="G325" s="1"/>
  <c r="I325" s="1"/>
  <c r="K325" s="1"/>
  <c r="M324"/>
  <c r="G324"/>
  <c r="I324" s="1"/>
  <c r="K324" s="1"/>
  <c r="F324"/>
  <c r="M323"/>
  <c r="F323"/>
  <c r="G323" s="1"/>
  <c r="I323" s="1"/>
  <c r="K323" s="1"/>
  <c r="M322"/>
  <c r="G322"/>
  <c r="I322" s="1"/>
  <c r="K322" s="1"/>
  <c r="F322"/>
  <c r="M321"/>
  <c r="F321"/>
  <c r="G321" s="1"/>
  <c r="I321" s="1"/>
  <c r="K321" s="1"/>
  <c r="M320"/>
  <c r="G320"/>
  <c r="I320" s="1"/>
  <c r="K320" s="1"/>
  <c r="F320"/>
  <c r="M319"/>
  <c r="F319"/>
  <c r="G319" s="1"/>
  <c r="I319" s="1"/>
  <c r="K319" s="1"/>
  <c r="M318"/>
  <c r="G318"/>
  <c r="I318" s="1"/>
  <c r="K318" s="1"/>
  <c r="F318"/>
  <c r="M317"/>
  <c r="F317"/>
  <c r="G317" s="1"/>
  <c r="I317" s="1"/>
  <c r="K317" s="1"/>
  <c r="M316"/>
  <c r="G316"/>
  <c r="I316" s="1"/>
  <c r="K316" s="1"/>
  <c r="F316"/>
  <c r="M315"/>
  <c r="F315"/>
  <c r="G315" s="1"/>
  <c r="I315" s="1"/>
  <c r="K315" s="1"/>
  <c r="M314"/>
  <c r="G314"/>
  <c r="I314" s="1"/>
  <c r="K314" s="1"/>
  <c r="F314"/>
  <c r="M313"/>
  <c r="F313"/>
  <c r="G313" s="1"/>
  <c r="I313" s="1"/>
  <c r="K313" s="1"/>
  <c r="M312"/>
  <c r="G312"/>
  <c r="I312" s="1"/>
  <c r="K312" s="1"/>
  <c r="F312"/>
  <c r="M311"/>
  <c r="F311"/>
  <c r="G311" s="1"/>
  <c r="I311" s="1"/>
  <c r="K311" s="1"/>
  <c r="M310"/>
  <c r="G310"/>
  <c r="I310" s="1"/>
  <c r="K310" s="1"/>
  <c r="F310"/>
  <c r="M309"/>
  <c r="F309"/>
  <c r="G309" s="1"/>
  <c r="I309" s="1"/>
  <c r="K309" s="1"/>
  <c r="M308"/>
  <c r="G308"/>
  <c r="I308" s="1"/>
  <c r="K308" s="1"/>
  <c r="F308"/>
  <c r="M307"/>
  <c r="F307"/>
  <c r="G307" s="1"/>
  <c r="I307" s="1"/>
  <c r="K307" s="1"/>
  <c r="M306"/>
  <c r="G306"/>
  <c r="I306" s="1"/>
  <c r="K306" s="1"/>
  <c r="F306"/>
  <c r="M305"/>
  <c r="F305"/>
  <c r="G305" s="1"/>
  <c r="I305" s="1"/>
  <c r="K305" s="1"/>
  <c r="M304"/>
  <c r="G304"/>
  <c r="I304" s="1"/>
  <c r="K304" s="1"/>
  <c r="F304"/>
  <c r="M303"/>
  <c r="F303"/>
  <c r="G303" s="1"/>
  <c r="I303" s="1"/>
  <c r="K303" s="1"/>
  <c r="M302"/>
  <c r="G302"/>
  <c r="I302" s="1"/>
  <c r="K302" s="1"/>
  <c r="F302"/>
  <c r="M301"/>
  <c r="F301"/>
  <c r="G301" s="1"/>
  <c r="I301" s="1"/>
  <c r="K301" s="1"/>
  <c r="M300"/>
  <c r="G300"/>
  <c r="I300" s="1"/>
  <c r="K300" s="1"/>
  <c r="F300"/>
  <c r="M299"/>
  <c r="F299"/>
  <c r="G299" s="1"/>
  <c r="I299" s="1"/>
  <c r="K299" s="1"/>
  <c r="M298"/>
  <c r="G298"/>
  <c r="I298" s="1"/>
  <c r="K298" s="1"/>
  <c r="F298"/>
  <c r="M297"/>
  <c r="F297"/>
  <c r="G297" s="1"/>
  <c r="I297" s="1"/>
  <c r="K297" s="1"/>
  <c r="M296"/>
  <c r="G296"/>
  <c r="I296" s="1"/>
  <c r="K296" s="1"/>
  <c r="F296"/>
  <c r="M295"/>
  <c r="F295"/>
  <c r="G295" s="1"/>
  <c r="I295" s="1"/>
  <c r="K295" s="1"/>
  <c r="M294"/>
  <c r="G294"/>
  <c r="I294" s="1"/>
  <c r="K294" s="1"/>
  <c r="F294"/>
  <c r="M293"/>
  <c r="F293"/>
  <c r="G293" s="1"/>
  <c r="I293" s="1"/>
  <c r="K293" s="1"/>
  <c r="M292"/>
  <c r="G292"/>
  <c r="I292" s="1"/>
  <c r="K292" s="1"/>
  <c r="F292"/>
  <c r="M291"/>
  <c r="F291"/>
  <c r="G291" s="1"/>
  <c r="I291" s="1"/>
  <c r="K291" s="1"/>
  <c r="M290"/>
  <c r="G290"/>
  <c r="I290" s="1"/>
  <c r="K290" s="1"/>
  <c r="F290"/>
  <c r="M289"/>
  <c r="F289"/>
  <c r="G289" s="1"/>
  <c r="I289" s="1"/>
  <c r="K289" s="1"/>
  <c r="M288"/>
  <c r="G288"/>
  <c r="I288" s="1"/>
  <c r="K288" s="1"/>
  <c r="F288"/>
  <c r="M287"/>
  <c r="F287"/>
  <c r="G287" s="1"/>
  <c r="I287" s="1"/>
  <c r="K287" s="1"/>
  <c r="M286"/>
  <c r="G286"/>
  <c r="I286" s="1"/>
  <c r="K286" s="1"/>
  <c r="F286"/>
  <c r="M285"/>
  <c r="F285"/>
  <c r="G285" s="1"/>
  <c r="I285" s="1"/>
  <c r="K285" s="1"/>
  <c r="M284"/>
  <c r="G284"/>
  <c r="I284" s="1"/>
  <c r="K284" s="1"/>
  <c r="F284"/>
  <c r="M283"/>
  <c r="F283"/>
  <c r="G283" s="1"/>
  <c r="I283" s="1"/>
  <c r="K283" s="1"/>
  <c r="M282"/>
  <c r="G282"/>
  <c r="I282" s="1"/>
  <c r="K282" s="1"/>
  <c r="F282"/>
  <c r="M281"/>
  <c r="F281"/>
  <c r="G281" s="1"/>
  <c r="I281" s="1"/>
  <c r="K281" s="1"/>
  <c r="M280"/>
  <c r="F280"/>
  <c r="G280" s="1"/>
  <c r="I280" s="1"/>
  <c r="K280" s="1"/>
  <c r="M279"/>
  <c r="G279"/>
  <c r="I279" s="1"/>
  <c r="K279" s="1"/>
  <c r="F279"/>
  <c r="M278"/>
  <c r="G278"/>
  <c r="I278" s="1"/>
  <c r="K278" s="1"/>
  <c r="F278"/>
  <c r="M277"/>
  <c r="F277"/>
  <c r="G277" s="1"/>
  <c r="I277" s="1"/>
  <c r="K277" s="1"/>
  <c r="M276"/>
  <c r="F276"/>
  <c r="G276" s="1"/>
  <c r="I276" s="1"/>
  <c r="K276" s="1"/>
  <c r="M275"/>
  <c r="G275"/>
  <c r="I275" s="1"/>
  <c r="K275" s="1"/>
  <c r="F275"/>
  <c r="M274"/>
  <c r="G274"/>
  <c r="I274" s="1"/>
  <c r="K274" s="1"/>
  <c r="F274"/>
  <c r="M273"/>
  <c r="F273"/>
  <c r="G273" s="1"/>
  <c r="I273" s="1"/>
  <c r="K273" s="1"/>
  <c r="M272"/>
  <c r="F272"/>
  <c r="G272" s="1"/>
  <c r="I272" s="1"/>
  <c r="K272" s="1"/>
  <c r="M271"/>
  <c r="G271"/>
  <c r="I271" s="1"/>
  <c r="K271" s="1"/>
  <c r="F271"/>
  <c r="M270"/>
  <c r="G270"/>
  <c r="I270" s="1"/>
  <c r="K270" s="1"/>
  <c r="F270"/>
  <c r="M269"/>
  <c r="F269"/>
  <c r="G269" s="1"/>
  <c r="I269" s="1"/>
  <c r="K269" s="1"/>
  <c r="M268"/>
  <c r="F268"/>
  <c r="G268" s="1"/>
  <c r="I268" s="1"/>
  <c r="K268" s="1"/>
  <c r="M267"/>
  <c r="G267"/>
  <c r="I267" s="1"/>
  <c r="K267" s="1"/>
  <c r="F267"/>
  <c r="M266"/>
  <c r="G266"/>
  <c r="I266" s="1"/>
  <c r="K266" s="1"/>
  <c r="F266"/>
  <c r="M265"/>
  <c r="F265"/>
  <c r="G265" s="1"/>
  <c r="I265" s="1"/>
  <c r="K265" s="1"/>
  <c r="M264"/>
  <c r="F264"/>
  <c r="G264" s="1"/>
  <c r="I264" s="1"/>
  <c r="K264" s="1"/>
  <c r="M263"/>
  <c r="G263"/>
  <c r="I263" s="1"/>
  <c r="K263" s="1"/>
  <c r="F263"/>
  <c r="M262"/>
  <c r="G262"/>
  <c r="I262" s="1"/>
  <c r="K262" s="1"/>
  <c r="F262"/>
  <c r="M261"/>
  <c r="F261"/>
  <c r="G261" s="1"/>
  <c r="I261" s="1"/>
  <c r="K261" s="1"/>
  <c r="M260"/>
  <c r="F260"/>
  <c r="G260" s="1"/>
  <c r="I260" s="1"/>
  <c r="K260" s="1"/>
  <c r="M259"/>
  <c r="G259"/>
  <c r="I259" s="1"/>
  <c r="K259" s="1"/>
  <c r="F259"/>
  <c r="M258"/>
  <c r="G258"/>
  <c r="I258" s="1"/>
  <c r="K258" s="1"/>
  <c r="F258"/>
  <c r="M257"/>
  <c r="F257"/>
  <c r="G257" s="1"/>
  <c r="I257" s="1"/>
  <c r="K257" s="1"/>
  <c r="M256"/>
  <c r="F256"/>
  <c r="G256" s="1"/>
  <c r="I256" s="1"/>
  <c r="K256" s="1"/>
  <c r="M255"/>
  <c r="G255"/>
  <c r="I255" s="1"/>
  <c r="K255" s="1"/>
  <c r="F255"/>
  <c r="M254"/>
  <c r="G254"/>
  <c r="I254" s="1"/>
  <c r="K254" s="1"/>
  <c r="F254"/>
  <c r="M253"/>
  <c r="F253"/>
  <c r="G253" s="1"/>
  <c r="I253" s="1"/>
  <c r="K253" s="1"/>
  <c r="M252"/>
  <c r="G252"/>
  <c r="I252" s="1"/>
  <c r="K252" s="1"/>
  <c r="F252"/>
  <c r="M251"/>
  <c r="F251"/>
  <c r="G251" s="1"/>
  <c r="I251" s="1"/>
  <c r="K251" s="1"/>
  <c r="M250"/>
  <c r="G250"/>
  <c r="I250" s="1"/>
  <c r="K250" s="1"/>
  <c r="F250"/>
  <c r="M249"/>
  <c r="F249"/>
  <c r="G249" s="1"/>
  <c r="I249" s="1"/>
  <c r="K249" s="1"/>
  <c r="M248"/>
  <c r="G248"/>
  <c r="I248" s="1"/>
  <c r="K248" s="1"/>
  <c r="F248"/>
  <c r="M247"/>
  <c r="F247"/>
  <c r="G247" s="1"/>
  <c r="I247" s="1"/>
  <c r="K247" s="1"/>
  <c r="M246"/>
  <c r="G246"/>
  <c r="I246" s="1"/>
  <c r="K246" s="1"/>
  <c r="F246"/>
  <c r="M245"/>
  <c r="F245"/>
  <c r="G245" s="1"/>
  <c r="I245" s="1"/>
  <c r="K245" s="1"/>
  <c r="M244"/>
  <c r="G244"/>
  <c r="I244" s="1"/>
  <c r="K244" s="1"/>
  <c r="F244"/>
  <c r="M243"/>
  <c r="F243"/>
  <c r="G243" s="1"/>
  <c r="I243" s="1"/>
  <c r="K243" s="1"/>
  <c r="M242"/>
  <c r="G242"/>
  <c r="I242" s="1"/>
  <c r="K242" s="1"/>
  <c r="F242"/>
  <c r="M241"/>
  <c r="F241"/>
  <c r="G241" s="1"/>
  <c r="I241" s="1"/>
  <c r="K241" s="1"/>
  <c r="M240"/>
  <c r="G240"/>
  <c r="I240" s="1"/>
  <c r="K240" s="1"/>
  <c r="F240"/>
  <c r="M239"/>
  <c r="F239"/>
  <c r="G239" s="1"/>
  <c r="I239" s="1"/>
  <c r="K239" s="1"/>
  <c r="M238"/>
  <c r="G238"/>
  <c r="I238" s="1"/>
  <c r="K238" s="1"/>
  <c r="F238"/>
  <c r="M237"/>
  <c r="F237"/>
  <c r="G237" s="1"/>
  <c r="I237" s="1"/>
  <c r="K237" s="1"/>
  <c r="M236"/>
  <c r="G236"/>
  <c r="I236" s="1"/>
  <c r="K236" s="1"/>
  <c r="F236"/>
  <c r="M235"/>
  <c r="F235"/>
  <c r="G235" s="1"/>
  <c r="I235" s="1"/>
  <c r="K235" s="1"/>
  <c r="M234"/>
  <c r="G234"/>
  <c r="I234" s="1"/>
  <c r="K234" s="1"/>
  <c r="F234"/>
  <c r="M233"/>
  <c r="F233"/>
  <c r="G233" s="1"/>
  <c r="I233" s="1"/>
  <c r="K233" s="1"/>
  <c r="M232"/>
  <c r="G232"/>
  <c r="I232" s="1"/>
  <c r="K232" s="1"/>
  <c r="F232"/>
  <c r="M231"/>
  <c r="F231"/>
  <c r="G231" s="1"/>
  <c r="I231" s="1"/>
  <c r="K231" s="1"/>
  <c r="M230"/>
  <c r="G230"/>
  <c r="I230" s="1"/>
  <c r="K230" s="1"/>
  <c r="F230"/>
  <c r="M229"/>
  <c r="F229"/>
  <c r="G229" s="1"/>
  <c r="I229" s="1"/>
  <c r="K229" s="1"/>
  <c r="M228"/>
  <c r="G228"/>
  <c r="I228" s="1"/>
  <c r="K228" s="1"/>
  <c r="F228"/>
  <c r="M227"/>
  <c r="F227"/>
  <c r="G227" s="1"/>
  <c r="I227" s="1"/>
  <c r="K227" s="1"/>
  <c r="M226"/>
  <c r="G226"/>
  <c r="I226" s="1"/>
  <c r="K226" s="1"/>
  <c r="F226"/>
  <c r="M225"/>
  <c r="F225"/>
  <c r="G225" s="1"/>
  <c r="I225" s="1"/>
  <c r="K225" s="1"/>
  <c r="M224"/>
  <c r="G224"/>
  <c r="I224" s="1"/>
  <c r="K224" s="1"/>
  <c r="F224"/>
  <c r="M223"/>
  <c r="F223"/>
  <c r="G223" s="1"/>
  <c r="I223" s="1"/>
  <c r="K223" s="1"/>
  <c r="M222"/>
  <c r="G222"/>
  <c r="I222" s="1"/>
  <c r="K222" s="1"/>
  <c r="F222"/>
  <c r="M221"/>
  <c r="F221"/>
  <c r="G221" s="1"/>
  <c r="I221" s="1"/>
  <c r="K221" s="1"/>
  <c r="M220"/>
  <c r="G220"/>
  <c r="I220" s="1"/>
  <c r="K220" s="1"/>
  <c r="F220"/>
  <c r="M219"/>
  <c r="F219"/>
  <c r="G219" s="1"/>
  <c r="I219" s="1"/>
  <c r="K219" s="1"/>
  <c r="M218"/>
  <c r="G218"/>
  <c r="I218" s="1"/>
  <c r="K218" s="1"/>
  <c r="F218"/>
  <c r="M217"/>
  <c r="F217"/>
  <c r="G217" s="1"/>
  <c r="I217" s="1"/>
  <c r="K217" s="1"/>
  <c r="M216"/>
  <c r="G216"/>
  <c r="I216" s="1"/>
  <c r="K216" s="1"/>
  <c r="F216"/>
  <c r="M215"/>
  <c r="F215"/>
  <c r="G215" s="1"/>
  <c r="I215" s="1"/>
  <c r="K215" s="1"/>
  <c r="M214"/>
  <c r="G214"/>
  <c r="I214" s="1"/>
  <c r="K214" s="1"/>
  <c r="F214"/>
  <c r="M213"/>
  <c r="F213"/>
  <c r="G213" s="1"/>
  <c r="I213" s="1"/>
  <c r="K213" s="1"/>
  <c r="M212"/>
  <c r="G212"/>
  <c r="I212" s="1"/>
  <c r="K212" s="1"/>
  <c r="F212"/>
  <c r="M211"/>
  <c r="F211"/>
  <c r="G211" s="1"/>
  <c r="I211" s="1"/>
  <c r="K211" s="1"/>
  <c r="M210"/>
  <c r="G210"/>
  <c r="I210" s="1"/>
  <c r="K210" s="1"/>
  <c r="F210"/>
  <c r="M209"/>
  <c r="F209"/>
  <c r="G209" s="1"/>
  <c r="I209" s="1"/>
  <c r="K209" s="1"/>
  <c r="M208"/>
  <c r="G208"/>
  <c r="I208" s="1"/>
  <c r="K208" s="1"/>
  <c r="F208"/>
  <c r="M207"/>
  <c r="F207"/>
  <c r="G207" s="1"/>
  <c r="I207" s="1"/>
  <c r="K207" s="1"/>
  <c r="M206"/>
  <c r="G206"/>
  <c r="I206" s="1"/>
  <c r="K206" s="1"/>
  <c r="F206"/>
  <c r="M205"/>
  <c r="F205"/>
  <c r="G205" s="1"/>
  <c r="I205" s="1"/>
  <c r="K205" s="1"/>
  <c r="M204"/>
  <c r="G204"/>
  <c r="I204" s="1"/>
  <c r="K204" s="1"/>
  <c r="F204"/>
  <c r="M203"/>
  <c r="F203"/>
  <c r="G203" s="1"/>
  <c r="I203" s="1"/>
  <c r="K203" s="1"/>
  <c r="M202"/>
  <c r="G202"/>
  <c r="I202" s="1"/>
  <c r="K202" s="1"/>
  <c r="F202"/>
  <c r="M201"/>
  <c r="F201"/>
  <c r="G201" s="1"/>
  <c r="I201" s="1"/>
  <c r="K201" s="1"/>
  <c r="M200"/>
  <c r="G200"/>
  <c r="I200" s="1"/>
  <c r="K200" s="1"/>
  <c r="F200"/>
  <c r="M199"/>
  <c r="F199"/>
  <c r="G199" s="1"/>
  <c r="I199" s="1"/>
  <c r="K199" s="1"/>
  <c r="M198"/>
  <c r="G198"/>
  <c r="I198" s="1"/>
  <c r="K198" s="1"/>
  <c r="F198"/>
  <c r="M197"/>
  <c r="F197"/>
  <c r="G197" s="1"/>
  <c r="I197" s="1"/>
  <c r="K197" s="1"/>
  <c r="M196"/>
  <c r="G196"/>
  <c r="I196" s="1"/>
  <c r="K196" s="1"/>
  <c r="F196"/>
  <c r="M195"/>
  <c r="F195"/>
  <c r="G195" s="1"/>
  <c r="I195" s="1"/>
  <c r="K195" s="1"/>
  <c r="M194"/>
  <c r="G194"/>
  <c r="I194" s="1"/>
  <c r="K194" s="1"/>
  <c r="F194"/>
  <c r="M193"/>
  <c r="F193"/>
  <c r="G193" s="1"/>
  <c r="I193" s="1"/>
  <c r="K193" s="1"/>
  <c r="M192"/>
  <c r="G192"/>
  <c r="I192" s="1"/>
  <c r="K192" s="1"/>
  <c r="F192"/>
  <c r="M191"/>
  <c r="F191"/>
  <c r="G191" s="1"/>
  <c r="I191" s="1"/>
  <c r="K191" s="1"/>
  <c r="M190"/>
  <c r="G190"/>
  <c r="I190" s="1"/>
  <c r="K190" s="1"/>
  <c r="F190"/>
  <c r="M189"/>
  <c r="F189"/>
  <c r="G189" s="1"/>
  <c r="I189" s="1"/>
  <c r="K189" s="1"/>
  <c r="M188"/>
  <c r="G188"/>
  <c r="I188" s="1"/>
  <c r="K188" s="1"/>
  <c r="F188"/>
  <c r="M187"/>
  <c r="F187"/>
  <c r="G187" s="1"/>
  <c r="I187" s="1"/>
  <c r="K187" s="1"/>
  <c r="M186"/>
  <c r="G186"/>
  <c r="I186" s="1"/>
  <c r="K186" s="1"/>
  <c r="F186"/>
  <c r="M185"/>
  <c r="F185"/>
  <c r="G185" s="1"/>
  <c r="I185" s="1"/>
  <c r="K185" s="1"/>
  <c r="M184"/>
  <c r="G184"/>
  <c r="I184" s="1"/>
  <c r="K184" s="1"/>
  <c r="F184"/>
  <c r="M183"/>
  <c r="F183"/>
  <c r="G183" s="1"/>
  <c r="I183" s="1"/>
  <c r="K183" s="1"/>
  <c r="M182"/>
  <c r="G182"/>
  <c r="I182" s="1"/>
  <c r="K182" s="1"/>
  <c r="F182"/>
  <c r="M181"/>
  <c r="F181"/>
  <c r="G181" s="1"/>
  <c r="I181" s="1"/>
  <c r="K181" s="1"/>
  <c r="M180"/>
  <c r="G180"/>
  <c r="I180" s="1"/>
  <c r="K180" s="1"/>
  <c r="F180"/>
  <c r="M179"/>
  <c r="F179"/>
  <c r="G179" s="1"/>
  <c r="I179" s="1"/>
  <c r="K179" s="1"/>
  <c r="M178"/>
  <c r="G178"/>
  <c r="I178" s="1"/>
  <c r="K178" s="1"/>
  <c r="F178"/>
  <c r="M177"/>
  <c r="F177"/>
  <c r="G177" s="1"/>
  <c r="I177" s="1"/>
  <c r="K177" s="1"/>
  <c r="M176"/>
  <c r="G176"/>
  <c r="I176" s="1"/>
  <c r="K176" s="1"/>
  <c r="F176"/>
  <c r="M175"/>
  <c r="F175"/>
  <c r="G175" s="1"/>
  <c r="I175" s="1"/>
  <c r="K175" s="1"/>
  <c r="M174"/>
  <c r="G174"/>
  <c r="I174" s="1"/>
  <c r="K174" s="1"/>
  <c r="F174"/>
  <c r="M173"/>
  <c r="F173"/>
  <c r="G173" s="1"/>
  <c r="I173" s="1"/>
  <c r="K173" s="1"/>
  <c r="M172"/>
  <c r="G172"/>
  <c r="I172" s="1"/>
  <c r="K172" s="1"/>
  <c r="F172"/>
  <c r="M171"/>
  <c r="F171"/>
  <c r="G171" s="1"/>
  <c r="I171" s="1"/>
  <c r="K171" s="1"/>
  <c r="M170"/>
  <c r="G170"/>
  <c r="I170" s="1"/>
  <c r="K170" s="1"/>
  <c r="F170"/>
  <c r="M169"/>
  <c r="F169"/>
  <c r="G169" s="1"/>
  <c r="I169" s="1"/>
  <c r="K169" s="1"/>
  <c r="M168"/>
  <c r="G168"/>
  <c r="I168" s="1"/>
  <c r="K168" s="1"/>
  <c r="F168"/>
  <c r="M167"/>
  <c r="F167"/>
  <c r="G167" s="1"/>
  <c r="I167" s="1"/>
  <c r="K167" s="1"/>
  <c r="M166"/>
  <c r="G166"/>
  <c r="I166" s="1"/>
  <c r="K166" s="1"/>
  <c r="F166"/>
  <c r="M165"/>
  <c r="F165"/>
  <c r="G165" s="1"/>
  <c r="I165" s="1"/>
  <c r="K165" s="1"/>
  <c r="M164"/>
  <c r="G164"/>
  <c r="I164" s="1"/>
  <c r="K164" s="1"/>
  <c r="F164"/>
  <c r="M163"/>
  <c r="F163"/>
  <c r="G163" s="1"/>
  <c r="I163" s="1"/>
  <c r="K163" s="1"/>
  <c r="M162"/>
  <c r="G162"/>
  <c r="I162" s="1"/>
  <c r="K162" s="1"/>
  <c r="F162"/>
  <c r="M161"/>
  <c r="F161"/>
  <c r="G161" s="1"/>
  <c r="I161" s="1"/>
  <c r="K161" s="1"/>
  <c r="M160"/>
  <c r="G160"/>
  <c r="I160" s="1"/>
  <c r="K160" s="1"/>
  <c r="F160"/>
  <c r="M159"/>
  <c r="F159"/>
  <c r="G159" s="1"/>
  <c r="I159" s="1"/>
  <c r="K159" s="1"/>
  <c r="M158"/>
  <c r="G158"/>
  <c r="I158" s="1"/>
  <c r="K158" s="1"/>
  <c r="F158"/>
  <c r="M157"/>
  <c r="F157"/>
  <c r="G157" s="1"/>
  <c r="I157" s="1"/>
  <c r="K157" s="1"/>
  <c r="M156"/>
  <c r="G156"/>
  <c r="I156" s="1"/>
  <c r="K156" s="1"/>
  <c r="F156"/>
  <c r="M155"/>
  <c r="F155"/>
  <c r="G155" s="1"/>
  <c r="I155" s="1"/>
  <c r="K155" s="1"/>
  <c r="M154"/>
  <c r="G154"/>
  <c r="I154" s="1"/>
  <c r="K154" s="1"/>
  <c r="F154"/>
  <c r="M153"/>
  <c r="F153"/>
  <c r="G153" s="1"/>
  <c r="I153" s="1"/>
  <c r="K153" s="1"/>
  <c r="M152"/>
  <c r="G152"/>
  <c r="I152" s="1"/>
  <c r="K152" s="1"/>
  <c r="F152"/>
  <c r="M151"/>
  <c r="F151"/>
  <c r="G151" s="1"/>
  <c r="I151" s="1"/>
  <c r="K151" s="1"/>
  <c r="M150"/>
  <c r="G150"/>
  <c r="I150" s="1"/>
  <c r="K150" s="1"/>
  <c r="F150"/>
  <c r="M149"/>
  <c r="F149"/>
  <c r="G149" s="1"/>
  <c r="I149" s="1"/>
  <c r="K149" s="1"/>
  <c r="M148"/>
  <c r="G148"/>
  <c r="I148" s="1"/>
  <c r="K148" s="1"/>
  <c r="F148"/>
  <c r="M147"/>
  <c r="F147"/>
  <c r="G147" s="1"/>
  <c r="I147" s="1"/>
  <c r="K147" s="1"/>
  <c r="M146"/>
  <c r="G146"/>
  <c r="I146" s="1"/>
  <c r="K146" s="1"/>
  <c r="F146"/>
  <c r="M145"/>
  <c r="F145"/>
  <c r="G145" s="1"/>
  <c r="I145" s="1"/>
  <c r="K145" s="1"/>
  <c r="M144"/>
  <c r="G144"/>
  <c r="I144" s="1"/>
  <c r="K144" s="1"/>
  <c r="F144"/>
  <c r="M143"/>
  <c r="F143"/>
  <c r="G143" s="1"/>
  <c r="I143" s="1"/>
  <c r="K143" s="1"/>
  <c r="M142"/>
  <c r="G142"/>
  <c r="I142" s="1"/>
  <c r="K142" s="1"/>
  <c r="F142"/>
  <c r="M141"/>
  <c r="F141"/>
  <c r="G141" s="1"/>
  <c r="I141" s="1"/>
  <c r="K141" s="1"/>
  <c r="M140"/>
  <c r="G140"/>
  <c r="I140" s="1"/>
  <c r="K140" s="1"/>
  <c r="F140"/>
  <c r="M139"/>
  <c r="F139"/>
  <c r="G139" s="1"/>
  <c r="I139" s="1"/>
  <c r="K139" s="1"/>
  <c r="M138"/>
  <c r="G138"/>
  <c r="I138" s="1"/>
  <c r="K138" s="1"/>
  <c r="F138"/>
  <c r="M137"/>
  <c r="F137"/>
  <c r="G137" s="1"/>
  <c r="I137" s="1"/>
  <c r="K137" s="1"/>
  <c r="M136"/>
  <c r="G136"/>
  <c r="I136" s="1"/>
  <c r="K136" s="1"/>
  <c r="F136"/>
  <c r="M135"/>
  <c r="F135"/>
  <c r="G135" s="1"/>
  <c r="I135" s="1"/>
  <c r="K135" s="1"/>
  <c r="M134"/>
  <c r="G134"/>
  <c r="I134" s="1"/>
  <c r="K134" s="1"/>
  <c r="F134"/>
  <c r="M133"/>
  <c r="F133"/>
  <c r="G133" s="1"/>
  <c r="I133" s="1"/>
  <c r="K133" s="1"/>
  <c r="M132"/>
  <c r="G132"/>
  <c r="I132" s="1"/>
  <c r="K132" s="1"/>
  <c r="F132"/>
  <c r="M131"/>
  <c r="F131"/>
  <c r="G131" s="1"/>
  <c r="I131" s="1"/>
  <c r="K131" s="1"/>
  <c r="M130"/>
  <c r="G130"/>
  <c r="I130" s="1"/>
  <c r="K130" s="1"/>
  <c r="F130"/>
  <c r="M129"/>
  <c r="F129"/>
  <c r="G129" s="1"/>
  <c r="I129" s="1"/>
  <c r="K129" s="1"/>
  <c r="M128"/>
  <c r="G128"/>
  <c r="I128" s="1"/>
  <c r="K128" s="1"/>
  <c r="F128"/>
  <c r="M127"/>
  <c r="F127"/>
  <c r="G127" s="1"/>
  <c r="I127" s="1"/>
  <c r="K127" s="1"/>
  <c r="M126"/>
  <c r="G126"/>
  <c r="I126" s="1"/>
  <c r="K126" s="1"/>
  <c r="F126"/>
  <c r="M125"/>
  <c r="F125"/>
  <c r="G125" s="1"/>
  <c r="I125" s="1"/>
  <c r="K125" s="1"/>
  <c r="M124"/>
  <c r="G124"/>
  <c r="I124" s="1"/>
  <c r="K124" s="1"/>
  <c r="F124"/>
  <c r="M123"/>
  <c r="F123"/>
  <c r="G123" s="1"/>
  <c r="I123" s="1"/>
  <c r="K123" s="1"/>
  <c r="M122"/>
  <c r="G122"/>
  <c r="I122" s="1"/>
  <c r="K122" s="1"/>
  <c r="F122"/>
  <c r="M121"/>
  <c r="F121"/>
  <c r="G121" s="1"/>
  <c r="I121" s="1"/>
  <c r="K121" s="1"/>
  <c r="M120"/>
  <c r="G120"/>
  <c r="I120" s="1"/>
  <c r="K120" s="1"/>
  <c r="F120"/>
  <c r="M119"/>
  <c r="F119"/>
  <c r="G119" s="1"/>
  <c r="I119" s="1"/>
  <c r="K119" s="1"/>
  <c r="M118"/>
  <c r="G118"/>
  <c r="I118" s="1"/>
  <c r="K118" s="1"/>
  <c r="F118"/>
  <c r="M117"/>
  <c r="F117"/>
  <c r="G117" s="1"/>
  <c r="I117" s="1"/>
  <c r="K117" s="1"/>
  <c r="M116"/>
  <c r="G116"/>
  <c r="I116" s="1"/>
  <c r="K116" s="1"/>
  <c r="F116"/>
  <c r="M115"/>
  <c r="F115"/>
  <c r="G115" s="1"/>
  <c r="I115" s="1"/>
  <c r="K115" s="1"/>
  <c r="M114"/>
  <c r="G114"/>
  <c r="I114" s="1"/>
  <c r="K114" s="1"/>
  <c r="F114"/>
  <c r="M113"/>
  <c r="F113"/>
  <c r="G113" s="1"/>
  <c r="I113" s="1"/>
  <c r="K113" s="1"/>
  <c r="M112"/>
  <c r="G112"/>
  <c r="I112" s="1"/>
  <c r="K112" s="1"/>
  <c r="F112"/>
  <c r="M111"/>
  <c r="F111"/>
  <c r="G111" s="1"/>
  <c r="I111" s="1"/>
  <c r="K111" s="1"/>
  <c r="M110"/>
  <c r="G110"/>
  <c r="I110" s="1"/>
  <c r="K110" s="1"/>
  <c r="F110"/>
  <c r="M109"/>
  <c r="F109"/>
  <c r="G109" s="1"/>
  <c r="I109" s="1"/>
  <c r="K109" s="1"/>
  <c r="M108"/>
  <c r="G108"/>
  <c r="I108" s="1"/>
  <c r="K108" s="1"/>
  <c r="F108"/>
  <c r="M107"/>
  <c r="F107"/>
  <c r="G107" s="1"/>
  <c r="I107" s="1"/>
  <c r="K107" s="1"/>
  <c r="M106"/>
  <c r="G106"/>
  <c r="I106" s="1"/>
  <c r="K106" s="1"/>
  <c r="F106"/>
  <c r="M105"/>
  <c r="F105"/>
  <c r="G105" s="1"/>
  <c r="I105" s="1"/>
  <c r="K105" s="1"/>
  <c r="M104"/>
  <c r="G104"/>
  <c r="I104" s="1"/>
  <c r="K104" s="1"/>
  <c r="F104"/>
  <c r="M103"/>
  <c r="F103"/>
  <c r="G103" s="1"/>
  <c r="I103" s="1"/>
  <c r="K103" s="1"/>
  <c r="M102"/>
  <c r="G102"/>
  <c r="I102" s="1"/>
  <c r="K102" s="1"/>
  <c r="F102"/>
  <c r="M101"/>
  <c r="F101"/>
  <c r="G101" s="1"/>
  <c r="I101" s="1"/>
  <c r="K101" s="1"/>
  <c r="M100"/>
  <c r="G100"/>
  <c r="I100" s="1"/>
  <c r="K100" s="1"/>
  <c r="F100"/>
  <c r="M99"/>
  <c r="F99"/>
  <c r="G99" s="1"/>
  <c r="I99" s="1"/>
  <c r="K99" s="1"/>
  <c r="M98"/>
  <c r="G98"/>
  <c r="I98" s="1"/>
  <c r="K98" s="1"/>
  <c r="F98"/>
  <c r="M97"/>
  <c r="F97"/>
  <c r="G97" s="1"/>
  <c r="I97" s="1"/>
  <c r="K97" s="1"/>
  <c r="M96"/>
  <c r="G96"/>
  <c r="I96" s="1"/>
  <c r="K96" s="1"/>
  <c r="F96"/>
  <c r="M95"/>
  <c r="F95"/>
  <c r="G95" s="1"/>
  <c r="I95" s="1"/>
  <c r="K95" s="1"/>
  <c r="M94"/>
  <c r="G94"/>
  <c r="I94" s="1"/>
  <c r="K94" s="1"/>
  <c r="F94"/>
  <c r="M93"/>
  <c r="F93"/>
  <c r="G93" s="1"/>
  <c r="I93" s="1"/>
  <c r="K93" s="1"/>
  <c r="M92"/>
  <c r="G92"/>
  <c r="I92" s="1"/>
  <c r="K92" s="1"/>
  <c r="F92"/>
  <c r="M91"/>
  <c r="F91"/>
  <c r="G91" s="1"/>
  <c r="I91" s="1"/>
  <c r="K91" s="1"/>
  <c r="M90"/>
  <c r="G90"/>
  <c r="I90" s="1"/>
  <c r="K90" s="1"/>
  <c r="F90"/>
  <c r="M89"/>
  <c r="F89"/>
  <c r="G89" s="1"/>
  <c r="I89" s="1"/>
  <c r="K89" s="1"/>
  <c r="M88"/>
  <c r="G88"/>
  <c r="I88" s="1"/>
  <c r="K88" s="1"/>
  <c r="F88"/>
  <c r="M87"/>
  <c r="F87"/>
  <c r="G87" s="1"/>
  <c r="I87" s="1"/>
  <c r="K87" s="1"/>
  <c r="M86"/>
  <c r="G86"/>
  <c r="I86" s="1"/>
  <c r="K86" s="1"/>
  <c r="F86"/>
  <c r="M85"/>
  <c r="F85"/>
  <c r="G85" s="1"/>
  <c r="I85" s="1"/>
  <c r="K85" s="1"/>
  <c r="M84"/>
  <c r="G84"/>
  <c r="I84" s="1"/>
  <c r="K84" s="1"/>
  <c r="F84"/>
  <c r="M83"/>
  <c r="F83"/>
  <c r="G83" s="1"/>
  <c r="I83" s="1"/>
  <c r="K83" s="1"/>
  <c r="M82"/>
  <c r="G82"/>
  <c r="I82" s="1"/>
  <c r="K82" s="1"/>
  <c r="F82"/>
  <c r="M81"/>
  <c r="F81"/>
  <c r="G81" s="1"/>
  <c r="I81" s="1"/>
  <c r="K81" s="1"/>
  <c r="M80"/>
  <c r="G80"/>
  <c r="I80" s="1"/>
  <c r="K80" s="1"/>
  <c r="F80"/>
  <c r="M79"/>
  <c r="F79"/>
  <c r="G79" s="1"/>
  <c r="I79" s="1"/>
  <c r="K79" s="1"/>
  <c r="M78"/>
  <c r="G78"/>
  <c r="I78" s="1"/>
  <c r="K78" s="1"/>
  <c r="F78"/>
  <c r="M77"/>
  <c r="F77"/>
  <c r="G77" s="1"/>
  <c r="I77" s="1"/>
  <c r="K77" s="1"/>
  <c r="M76"/>
  <c r="G76"/>
  <c r="I76" s="1"/>
  <c r="K76" s="1"/>
  <c r="F76"/>
  <c r="M75"/>
  <c r="F75"/>
  <c r="G75" s="1"/>
  <c r="I75" s="1"/>
  <c r="K75" s="1"/>
  <c r="M74"/>
  <c r="G74"/>
  <c r="I74" s="1"/>
  <c r="K74" s="1"/>
  <c r="F74"/>
  <c r="M73"/>
  <c r="F73"/>
  <c r="G73" s="1"/>
  <c r="I73" s="1"/>
  <c r="K73" s="1"/>
  <c r="M72"/>
  <c r="G72"/>
  <c r="I72" s="1"/>
  <c r="K72" s="1"/>
  <c r="F72"/>
  <c r="M71"/>
  <c r="F71"/>
  <c r="G71" s="1"/>
  <c r="I71" s="1"/>
  <c r="K71" s="1"/>
  <c r="M70"/>
  <c r="G70"/>
  <c r="I70" s="1"/>
  <c r="K70" s="1"/>
  <c r="F70"/>
  <c r="M69"/>
  <c r="F69"/>
  <c r="G69" s="1"/>
  <c r="I69" s="1"/>
  <c r="K69" s="1"/>
  <c r="M68"/>
  <c r="G68"/>
  <c r="I68" s="1"/>
  <c r="K68" s="1"/>
  <c r="F68"/>
  <c r="M67"/>
  <c r="F67"/>
  <c r="G67" s="1"/>
  <c r="I67" s="1"/>
  <c r="K67" s="1"/>
  <c r="M66"/>
  <c r="G66"/>
  <c r="I66" s="1"/>
  <c r="K66" s="1"/>
  <c r="F66"/>
  <c r="M65"/>
  <c r="F65"/>
  <c r="G65" s="1"/>
  <c r="I65" s="1"/>
  <c r="K65" s="1"/>
  <c r="M64"/>
  <c r="G64"/>
  <c r="I64" s="1"/>
  <c r="K64" s="1"/>
  <c r="F64"/>
  <c r="M63"/>
  <c r="F63"/>
  <c r="G63" s="1"/>
  <c r="I63" s="1"/>
  <c r="K63" s="1"/>
  <c r="M62"/>
  <c r="G62"/>
  <c r="I62" s="1"/>
  <c r="K62" s="1"/>
  <c r="F62"/>
  <c r="M61"/>
  <c r="F61"/>
  <c r="G61" s="1"/>
  <c r="I61" s="1"/>
  <c r="K61" s="1"/>
  <c r="M60"/>
  <c r="G60"/>
  <c r="I60" s="1"/>
  <c r="K60" s="1"/>
  <c r="F60"/>
  <c r="M59"/>
  <c r="F59"/>
  <c r="G59" s="1"/>
  <c r="I59" s="1"/>
  <c r="K59" s="1"/>
  <c r="M58"/>
  <c r="G58"/>
  <c r="I58" s="1"/>
  <c r="K58" s="1"/>
  <c r="F58"/>
  <c r="M57"/>
  <c r="F57"/>
  <c r="G57" s="1"/>
  <c r="I57" s="1"/>
  <c r="K57" s="1"/>
  <c r="M56"/>
  <c r="G56"/>
  <c r="I56" s="1"/>
  <c r="K56" s="1"/>
  <c r="F56"/>
  <c r="M55"/>
  <c r="F55"/>
  <c r="G55" s="1"/>
  <c r="I55" s="1"/>
  <c r="K55" s="1"/>
  <c r="M54"/>
  <c r="G54"/>
  <c r="I54" s="1"/>
  <c r="K54" s="1"/>
  <c r="F54"/>
  <c r="M53"/>
  <c r="F53"/>
  <c r="G53" s="1"/>
  <c r="I53" s="1"/>
  <c r="K53" s="1"/>
  <c r="M52"/>
  <c r="G52"/>
  <c r="I52" s="1"/>
  <c r="K52" s="1"/>
  <c r="F52"/>
  <c r="M51"/>
  <c r="F51"/>
  <c r="G51" s="1"/>
  <c r="I51" s="1"/>
  <c r="K51" s="1"/>
  <c r="M50"/>
  <c r="G50"/>
  <c r="I50" s="1"/>
  <c r="K50" s="1"/>
  <c r="F50"/>
  <c r="M49"/>
  <c r="F49"/>
  <c r="G49" s="1"/>
  <c r="I49" s="1"/>
  <c r="K49" s="1"/>
  <c r="M48"/>
  <c r="G48"/>
  <c r="I48" s="1"/>
  <c r="K48" s="1"/>
  <c r="F48"/>
  <c r="M47"/>
  <c r="F47"/>
  <c r="G47" s="1"/>
  <c r="I47" s="1"/>
  <c r="K47" s="1"/>
  <c r="M46"/>
  <c r="G46"/>
  <c r="I46" s="1"/>
  <c r="K46" s="1"/>
  <c r="F46"/>
  <c r="M45"/>
  <c r="F45"/>
  <c r="G45" s="1"/>
  <c r="I45" s="1"/>
  <c r="K45" s="1"/>
  <c r="M44"/>
  <c r="G44"/>
  <c r="I44" s="1"/>
  <c r="K44" s="1"/>
  <c r="F44"/>
  <c r="M43"/>
  <c r="F43"/>
  <c r="G43" s="1"/>
  <c r="I43" s="1"/>
  <c r="K43" s="1"/>
  <c r="M42"/>
  <c r="G42"/>
  <c r="I42" s="1"/>
  <c r="K42" s="1"/>
  <c r="F42"/>
  <c r="M41"/>
  <c r="F41"/>
  <c r="G41" s="1"/>
  <c r="I41" s="1"/>
  <c r="K41" s="1"/>
  <c r="M40"/>
  <c r="G40"/>
  <c r="I40" s="1"/>
  <c r="K40" s="1"/>
  <c r="F40"/>
  <c r="M39"/>
  <c r="F39"/>
  <c r="G39" s="1"/>
  <c r="I39" s="1"/>
  <c r="K39" s="1"/>
  <c r="M38"/>
  <c r="G38"/>
  <c r="I38" s="1"/>
  <c r="K38" s="1"/>
  <c r="F38"/>
  <c r="M37"/>
  <c r="F37"/>
  <c r="G37" s="1"/>
  <c r="I37" s="1"/>
  <c r="K37" s="1"/>
  <c r="M36"/>
  <c r="G36"/>
  <c r="I36" s="1"/>
  <c r="K36" s="1"/>
  <c r="F36"/>
  <c r="M35"/>
  <c r="F35"/>
  <c r="G35" s="1"/>
  <c r="I35" s="1"/>
  <c r="K35" s="1"/>
  <c r="M34"/>
  <c r="G34"/>
  <c r="I34" s="1"/>
  <c r="K34" s="1"/>
  <c r="F34"/>
  <c r="M33"/>
  <c r="F33"/>
  <c r="G33" s="1"/>
  <c r="I33" s="1"/>
  <c r="K33" s="1"/>
  <c r="M32"/>
  <c r="G32"/>
  <c r="I32" s="1"/>
  <c r="K32" s="1"/>
  <c r="F32"/>
  <c r="M31"/>
  <c r="F31"/>
  <c r="G31" s="1"/>
  <c r="I31" s="1"/>
  <c r="K31" s="1"/>
  <c r="M30"/>
  <c r="G30"/>
  <c r="I30" s="1"/>
  <c r="K30" s="1"/>
  <c r="F30"/>
  <c r="M29"/>
  <c r="F29"/>
  <c r="G29" s="1"/>
  <c r="I29" s="1"/>
  <c r="K29" s="1"/>
  <c r="M28"/>
  <c r="G28"/>
  <c r="I28" s="1"/>
  <c r="K28" s="1"/>
  <c r="F28"/>
  <c r="M27"/>
  <c r="F27"/>
  <c r="G27" s="1"/>
  <c r="I27" s="1"/>
  <c r="K27" s="1"/>
  <c r="M26"/>
  <c r="G26"/>
  <c r="I26" s="1"/>
  <c r="K26" s="1"/>
  <c r="F26"/>
  <c r="M25"/>
  <c r="F25"/>
  <c r="G25" s="1"/>
  <c r="I25" s="1"/>
  <c r="K25" s="1"/>
  <c r="M24"/>
  <c r="G24"/>
  <c r="I24" s="1"/>
  <c r="K24" s="1"/>
  <c r="F24"/>
  <c r="M23"/>
  <c r="F23"/>
  <c r="G23" s="1"/>
  <c r="I23" s="1"/>
  <c r="K23" s="1"/>
  <c r="M22"/>
  <c r="G22"/>
  <c r="I22" s="1"/>
  <c r="K22" s="1"/>
  <c r="F22"/>
  <c r="M21"/>
  <c r="F21"/>
  <c r="G21" s="1"/>
  <c r="I21" s="1"/>
  <c r="K21" s="1"/>
  <c r="M20"/>
  <c r="G20"/>
  <c r="I20" s="1"/>
  <c r="K20" s="1"/>
  <c r="F20"/>
  <c r="M19"/>
  <c r="F19"/>
  <c r="G19" s="1"/>
  <c r="I19" s="1"/>
  <c r="K19" s="1"/>
  <c r="M18"/>
  <c r="G18"/>
  <c r="I18" s="1"/>
  <c r="K18" s="1"/>
  <c r="F18"/>
  <c r="M17"/>
  <c r="F17"/>
  <c r="G17" s="1"/>
  <c r="I17" s="1"/>
  <c r="K17" s="1"/>
  <c r="M16"/>
  <c r="G16"/>
  <c r="I16" s="1"/>
  <c r="K16" s="1"/>
  <c r="F16"/>
  <c r="M15"/>
  <c r="F15"/>
  <c r="G15" s="1"/>
  <c r="I15" s="1"/>
  <c r="K15" s="1"/>
  <c r="M14"/>
  <c r="G14"/>
  <c r="I14" s="1"/>
  <c r="K14" s="1"/>
  <c r="F14"/>
  <c r="M13"/>
  <c r="F13"/>
  <c r="G13" s="1"/>
  <c r="I13" s="1"/>
  <c r="K13" s="1"/>
  <c r="M12"/>
  <c r="G12"/>
  <c r="I12" s="1"/>
  <c r="K12" s="1"/>
  <c r="F12"/>
  <c r="M11"/>
  <c r="F11"/>
  <c r="G11" s="1"/>
  <c r="I11" s="1"/>
  <c r="K11" s="1"/>
  <c r="M10"/>
  <c r="G10"/>
  <c r="I10" s="1"/>
  <c r="K10" s="1"/>
  <c r="F10"/>
  <c r="M9"/>
  <c r="F9"/>
  <c r="G9" s="1"/>
  <c r="I9" s="1"/>
  <c r="K9" s="1"/>
  <c r="M8"/>
  <c r="G8"/>
  <c r="F8"/>
  <c r="L592" i="2"/>
  <c r="J592"/>
  <c r="H592"/>
  <c r="E592"/>
  <c r="D592"/>
  <c r="M457"/>
  <c r="F457"/>
  <c r="G457" s="1"/>
  <c r="I457" s="1"/>
  <c r="K457" s="1"/>
  <c r="M456"/>
  <c r="F456"/>
  <c r="G456" s="1"/>
  <c r="I456" s="1"/>
  <c r="K456" s="1"/>
  <c r="M455"/>
  <c r="G455"/>
  <c r="I455" s="1"/>
  <c r="K455" s="1"/>
  <c r="F455"/>
  <c r="M454"/>
  <c r="F454"/>
  <c r="G454" s="1"/>
  <c r="I454" s="1"/>
  <c r="K454" s="1"/>
  <c r="M453"/>
  <c r="F453"/>
  <c r="G453" s="1"/>
  <c r="I453" s="1"/>
  <c r="K453" s="1"/>
  <c r="M452"/>
  <c r="F452"/>
  <c r="G452" s="1"/>
  <c r="I452" s="1"/>
  <c r="K452" s="1"/>
  <c r="M451"/>
  <c r="G451"/>
  <c r="I451" s="1"/>
  <c r="K451" s="1"/>
  <c r="F451"/>
  <c r="M450"/>
  <c r="F450"/>
  <c r="G450" s="1"/>
  <c r="I450" s="1"/>
  <c r="K450" s="1"/>
  <c r="M449"/>
  <c r="F449"/>
  <c r="G449" s="1"/>
  <c r="I449" s="1"/>
  <c r="K449" s="1"/>
  <c r="M448"/>
  <c r="F448"/>
  <c r="G448" s="1"/>
  <c r="I448" s="1"/>
  <c r="K448" s="1"/>
  <c r="M447"/>
  <c r="G447"/>
  <c r="I447" s="1"/>
  <c r="K447" s="1"/>
  <c r="F447"/>
  <c r="M446"/>
  <c r="F446"/>
  <c r="G446" s="1"/>
  <c r="I446" s="1"/>
  <c r="K446" s="1"/>
  <c r="M445"/>
  <c r="F445"/>
  <c r="G445" s="1"/>
  <c r="I445" s="1"/>
  <c r="K445" s="1"/>
  <c r="M444"/>
  <c r="F444"/>
  <c r="G444" s="1"/>
  <c r="I444" s="1"/>
  <c r="K444" s="1"/>
  <c r="M443"/>
  <c r="G443"/>
  <c r="I443" s="1"/>
  <c r="K443" s="1"/>
  <c r="F443"/>
  <c r="M442"/>
  <c r="F442"/>
  <c r="G442" s="1"/>
  <c r="I442" s="1"/>
  <c r="K442" s="1"/>
  <c r="M441"/>
  <c r="F441"/>
  <c r="G441" s="1"/>
  <c r="I441" s="1"/>
  <c r="K441" s="1"/>
  <c r="M440"/>
  <c r="F440"/>
  <c r="G440" s="1"/>
  <c r="I440" s="1"/>
  <c r="K440" s="1"/>
  <c r="M439"/>
  <c r="G439"/>
  <c r="I439" s="1"/>
  <c r="K439" s="1"/>
  <c r="F439"/>
  <c r="M438"/>
  <c r="F438"/>
  <c r="G438" s="1"/>
  <c r="I438" s="1"/>
  <c r="K438" s="1"/>
  <c r="M437"/>
  <c r="F437"/>
  <c r="G437" s="1"/>
  <c r="I437" s="1"/>
  <c r="K437" s="1"/>
  <c r="M436"/>
  <c r="F436"/>
  <c r="G436" s="1"/>
  <c r="I436" s="1"/>
  <c r="K436" s="1"/>
  <c r="M435"/>
  <c r="G435"/>
  <c r="I435" s="1"/>
  <c r="K435" s="1"/>
  <c r="F435"/>
  <c r="M434"/>
  <c r="F434"/>
  <c r="G434" s="1"/>
  <c r="I434" s="1"/>
  <c r="K434" s="1"/>
  <c r="M433"/>
  <c r="F433"/>
  <c r="G433" s="1"/>
  <c r="I433" s="1"/>
  <c r="K433" s="1"/>
  <c r="M432"/>
  <c r="F432"/>
  <c r="G432" s="1"/>
  <c r="I432" s="1"/>
  <c r="K432" s="1"/>
  <c r="M431"/>
  <c r="G431"/>
  <c r="I431" s="1"/>
  <c r="K431" s="1"/>
  <c r="F431"/>
  <c r="M430"/>
  <c r="F430"/>
  <c r="G430" s="1"/>
  <c r="I430" s="1"/>
  <c r="K430" s="1"/>
  <c r="M429"/>
  <c r="F429"/>
  <c r="G429" s="1"/>
  <c r="I429" s="1"/>
  <c r="K429" s="1"/>
  <c r="M428"/>
  <c r="F428"/>
  <c r="G428" s="1"/>
  <c r="I428" s="1"/>
  <c r="K428" s="1"/>
  <c r="M427"/>
  <c r="G427"/>
  <c r="I427" s="1"/>
  <c r="K427" s="1"/>
  <c r="F427"/>
  <c r="M426"/>
  <c r="F426"/>
  <c r="G426" s="1"/>
  <c r="I426" s="1"/>
  <c r="K426" s="1"/>
  <c r="M425"/>
  <c r="F425"/>
  <c r="G425" s="1"/>
  <c r="I425" s="1"/>
  <c r="K425" s="1"/>
  <c r="M424"/>
  <c r="F424"/>
  <c r="G424" s="1"/>
  <c r="I424" s="1"/>
  <c r="K424" s="1"/>
  <c r="M423"/>
  <c r="G423"/>
  <c r="I423" s="1"/>
  <c r="K423" s="1"/>
  <c r="F423"/>
  <c r="M422"/>
  <c r="F422"/>
  <c r="G422" s="1"/>
  <c r="I422" s="1"/>
  <c r="K422" s="1"/>
  <c r="M421"/>
  <c r="F421"/>
  <c r="G421" s="1"/>
  <c r="I421" s="1"/>
  <c r="K421" s="1"/>
  <c r="M420"/>
  <c r="F420"/>
  <c r="G420" s="1"/>
  <c r="I420" s="1"/>
  <c r="K420" s="1"/>
  <c r="M419"/>
  <c r="G419"/>
  <c r="I419" s="1"/>
  <c r="K419" s="1"/>
  <c r="F419"/>
  <c r="M418"/>
  <c r="F418"/>
  <c r="G418" s="1"/>
  <c r="I418" s="1"/>
  <c r="K418" s="1"/>
  <c r="M417"/>
  <c r="F417"/>
  <c r="G417" s="1"/>
  <c r="I417" s="1"/>
  <c r="K417" s="1"/>
  <c r="M416"/>
  <c r="F416"/>
  <c r="G416" s="1"/>
  <c r="I416" s="1"/>
  <c r="K416" s="1"/>
  <c r="M415"/>
  <c r="F415"/>
  <c r="G415" s="1"/>
  <c r="I415" s="1"/>
  <c r="K415" s="1"/>
  <c r="M414"/>
  <c r="F414"/>
  <c r="G414" s="1"/>
  <c r="I414" s="1"/>
  <c r="K414" s="1"/>
  <c r="M413"/>
  <c r="F413"/>
  <c r="G413" s="1"/>
  <c r="I413" s="1"/>
  <c r="K413" s="1"/>
  <c r="M412"/>
  <c r="F412"/>
  <c r="G412" s="1"/>
  <c r="I412" s="1"/>
  <c r="K412" s="1"/>
  <c r="M411"/>
  <c r="F411"/>
  <c r="G411" s="1"/>
  <c r="I411" s="1"/>
  <c r="K411" s="1"/>
  <c r="M410"/>
  <c r="F410"/>
  <c r="G410" s="1"/>
  <c r="I410" s="1"/>
  <c r="K410" s="1"/>
  <c r="M409"/>
  <c r="F409"/>
  <c r="G409" s="1"/>
  <c r="I409" s="1"/>
  <c r="K409" s="1"/>
  <c r="M408"/>
  <c r="F408"/>
  <c r="G408" s="1"/>
  <c r="I408" s="1"/>
  <c r="K408" s="1"/>
  <c r="M407"/>
  <c r="F407"/>
  <c r="G407" s="1"/>
  <c r="I407" s="1"/>
  <c r="K407" s="1"/>
  <c r="M406"/>
  <c r="F406"/>
  <c r="G406" s="1"/>
  <c r="I406" s="1"/>
  <c r="K406" s="1"/>
  <c r="M405"/>
  <c r="F405"/>
  <c r="G405" s="1"/>
  <c r="I405" s="1"/>
  <c r="K405" s="1"/>
  <c r="M404"/>
  <c r="F404"/>
  <c r="G404" s="1"/>
  <c r="I404" s="1"/>
  <c r="K404" s="1"/>
  <c r="M403"/>
  <c r="F403"/>
  <c r="G403" s="1"/>
  <c r="I403" s="1"/>
  <c r="K403" s="1"/>
  <c r="M402"/>
  <c r="F402"/>
  <c r="G402" s="1"/>
  <c r="I402" s="1"/>
  <c r="K402" s="1"/>
  <c r="M401"/>
  <c r="F401"/>
  <c r="G401" s="1"/>
  <c r="I401" s="1"/>
  <c r="K401" s="1"/>
  <c r="M400"/>
  <c r="F400"/>
  <c r="G400" s="1"/>
  <c r="I400" s="1"/>
  <c r="K400" s="1"/>
  <c r="M399"/>
  <c r="F399"/>
  <c r="G399" s="1"/>
  <c r="I399" s="1"/>
  <c r="K399" s="1"/>
  <c r="M398"/>
  <c r="F398"/>
  <c r="G398" s="1"/>
  <c r="I398" s="1"/>
  <c r="K398" s="1"/>
  <c r="M397"/>
  <c r="F397"/>
  <c r="G397" s="1"/>
  <c r="I397" s="1"/>
  <c r="K397" s="1"/>
  <c r="M396"/>
  <c r="F396"/>
  <c r="G396" s="1"/>
  <c r="I396" s="1"/>
  <c r="K396" s="1"/>
  <c r="M395"/>
  <c r="F395"/>
  <c r="G395" s="1"/>
  <c r="I395" s="1"/>
  <c r="K395" s="1"/>
  <c r="M394"/>
  <c r="F394"/>
  <c r="G394" s="1"/>
  <c r="I394" s="1"/>
  <c r="K394" s="1"/>
  <c r="M393"/>
  <c r="F393"/>
  <c r="G393" s="1"/>
  <c r="I393" s="1"/>
  <c r="K393" s="1"/>
  <c r="M392"/>
  <c r="F392"/>
  <c r="G392" s="1"/>
  <c r="I392" s="1"/>
  <c r="K392" s="1"/>
  <c r="M391"/>
  <c r="F391"/>
  <c r="G391" s="1"/>
  <c r="I391" s="1"/>
  <c r="K391" s="1"/>
  <c r="M390"/>
  <c r="F390"/>
  <c r="G390" s="1"/>
  <c r="I390" s="1"/>
  <c r="K390" s="1"/>
  <c r="M389"/>
  <c r="F389"/>
  <c r="G389" s="1"/>
  <c r="I389" s="1"/>
  <c r="K389" s="1"/>
  <c r="M388"/>
  <c r="F388"/>
  <c r="G388" s="1"/>
  <c r="I388" s="1"/>
  <c r="K388" s="1"/>
  <c r="M387"/>
  <c r="F387"/>
  <c r="G387" s="1"/>
  <c r="I387" s="1"/>
  <c r="K387" s="1"/>
  <c r="M386"/>
  <c r="F386"/>
  <c r="G386" s="1"/>
  <c r="I386" s="1"/>
  <c r="K386" s="1"/>
  <c r="M385"/>
  <c r="F385"/>
  <c r="G385" s="1"/>
  <c r="I385" s="1"/>
  <c r="K385" s="1"/>
  <c r="M384"/>
  <c r="F384"/>
  <c r="G384" s="1"/>
  <c r="I384" s="1"/>
  <c r="K384" s="1"/>
  <c r="M383"/>
  <c r="F383"/>
  <c r="G383" s="1"/>
  <c r="I383" s="1"/>
  <c r="K383" s="1"/>
  <c r="M382"/>
  <c r="F382"/>
  <c r="G382" s="1"/>
  <c r="I382" s="1"/>
  <c r="K382" s="1"/>
  <c r="M381"/>
  <c r="F381"/>
  <c r="G381" s="1"/>
  <c r="I381" s="1"/>
  <c r="K381" s="1"/>
  <c r="M380"/>
  <c r="F380"/>
  <c r="G380" s="1"/>
  <c r="I380" s="1"/>
  <c r="K380" s="1"/>
  <c r="M379"/>
  <c r="F379"/>
  <c r="G379" s="1"/>
  <c r="I379" s="1"/>
  <c r="K379" s="1"/>
  <c r="M378"/>
  <c r="F378"/>
  <c r="G378" s="1"/>
  <c r="I378" s="1"/>
  <c r="K378" s="1"/>
  <c r="M377"/>
  <c r="F377"/>
  <c r="G377" s="1"/>
  <c r="I377" s="1"/>
  <c r="K377" s="1"/>
  <c r="M376"/>
  <c r="F376"/>
  <c r="G376" s="1"/>
  <c r="I376" s="1"/>
  <c r="K376" s="1"/>
  <c r="M375"/>
  <c r="F375"/>
  <c r="G375" s="1"/>
  <c r="I375" s="1"/>
  <c r="K375" s="1"/>
  <c r="M374"/>
  <c r="F374"/>
  <c r="G374" s="1"/>
  <c r="I374" s="1"/>
  <c r="K374" s="1"/>
  <c r="M373"/>
  <c r="F373"/>
  <c r="G373" s="1"/>
  <c r="I373" s="1"/>
  <c r="K373" s="1"/>
  <c r="M372"/>
  <c r="G372"/>
  <c r="I372" s="1"/>
  <c r="K372" s="1"/>
  <c r="F372"/>
  <c r="M371"/>
  <c r="F371"/>
  <c r="G371" s="1"/>
  <c r="I371" s="1"/>
  <c r="K371" s="1"/>
  <c r="M370"/>
  <c r="F370"/>
  <c r="G370" s="1"/>
  <c r="I370" s="1"/>
  <c r="K370" s="1"/>
  <c r="M369"/>
  <c r="F369"/>
  <c r="G369" s="1"/>
  <c r="I369" s="1"/>
  <c r="K369" s="1"/>
  <c r="M368"/>
  <c r="F368"/>
  <c r="G368" s="1"/>
  <c r="I368" s="1"/>
  <c r="K368" s="1"/>
  <c r="M367"/>
  <c r="F367"/>
  <c r="G367" s="1"/>
  <c r="I367" s="1"/>
  <c r="K367" s="1"/>
  <c r="M366"/>
  <c r="F366"/>
  <c r="G366" s="1"/>
  <c r="I366" s="1"/>
  <c r="K366" s="1"/>
  <c r="M365"/>
  <c r="F365"/>
  <c r="G365" s="1"/>
  <c r="I365" s="1"/>
  <c r="K365" s="1"/>
  <c r="M364"/>
  <c r="F364"/>
  <c r="G364" s="1"/>
  <c r="I364" s="1"/>
  <c r="K364" s="1"/>
  <c r="M363"/>
  <c r="F363"/>
  <c r="G363" s="1"/>
  <c r="I363" s="1"/>
  <c r="K363" s="1"/>
  <c r="M362"/>
  <c r="F362"/>
  <c r="G362" s="1"/>
  <c r="I362" s="1"/>
  <c r="K362" s="1"/>
  <c r="M361"/>
  <c r="F361"/>
  <c r="G361" s="1"/>
  <c r="I361" s="1"/>
  <c r="K361" s="1"/>
  <c r="M360"/>
  <c r="F360"/>
  <c r="G360" s="1"/>
  <c r="I360" s="1"/>
  <c r="K360" s="1"/>
  <c r="M359"/>
  <c r="G359"/>
  <c r="I359" s="1"/>
  <c r="K359" s="1"/>
  <c r="F359"/>
  <c r="M358"/>
  <c r="F358"/>
  <c r="G358" s="1"/>
  <c r="I358" s="1"/>
  <c r="K358" s="1"/>
  <c r="M357"/>
  <c r="F357"/>
  <c r="G357" s="1"/>
  <c r="I357" s="1"/>
  <c r="K357" s="1"/>
  <c r="M356"/>
  <c r="F356"/>
  <c r="G356" s="1"/>
  <c r="I356" s="1"/>
  <c r="K356" s="1"/>
  <c r="M355"/>
  <c r="G355"/>
  <c r="I355" s="1"/>
  <c r="K355" s="1"/>
  <c r="F355"/>
  <c r="M354"/>
  <c r="F354"/>
  <c r="G354" s="1"/>
  <c r="I354" s="1"/>
  <c r="K354" s="1"/>
  <c r="M353"/>
  <c r="F353"/>
  <c r="G353" s="1"/>
  <c r="I353" s="1"/>
  <c r="K353" s="1"/>
  <c r="M352"/>
  <c r="F352"/>
  <c r="G352" s="1"/>
  <c r="I352" s="1"/>
  <c r="K352" s="1"/>
  <c r="M351"/>
  <c r="G351"/>
  <c r="I351" s="1"/>
  <c r="K351" s="1"/>
  <c r="F351"/>
  <c r="M350"/>
  <c r="F350"/>
  <c r="G350" s="1"/>
  <c r="I350" s="1"/>
  <c r="K350" s="1"/>
  <c r="M349"/>
  <c r="F349"/>
  <c r="G349" s="1"/>
  <c r="I349" s="1"/>
  <c r="K349" s="1"/>
  <c r="M348"/>
  <c r="F348"/>
  <c r="G348" s="1"/>
  <c r="I348" s="1"/>
  <c r="K348" s="1"/>
  <c r="M347"/>
  <c r="G347"/>
  <c r="I347" s="1"/>
  <c r="K347" s="1"/>
  <c r="F347"/>
  <c r="M346"/>
  <c r="F346"/>
  <c r="G346" s="1"/>
  <c r="I346" s="1"/>
  <c r="K346" s="1"/>
  <c r="M345"/>
  <c r="F345"/>
  <c r="G345" s="1"/>
  <c r="I345" s="1"/>
  <c r="K345" s="1"/>
  <c r="M344"/>
  <c r="F344"/>
  <c r="G344" s="1"/>
  <c r="I344" s="1"/>
  <c r="K344" s="1"/>
  <c r="M343"/>
  <c r="G343"/>
  <c r="I343" s="1"/>
  <c r="K343" s="1"/>
  <c r="F343"/>
  <c r="M342"/>
  <c r="F342"/>
  <c r="G342" s="1"/>
  <c r="I342" s="1"/>
  <c r="K342" s="1"/>
  <c r="M341"/>
  <c r="F341"/>
  <c r="G341" s="1"/>
  <c r="I341" s="1"/>
  <c r="K341" s="1"/>
  <c r="M340"/>
  <c r="F340"/>
  <c r="G340" s="1"/>
  <c r="I340" s="1"/>
  <c r="K340" s="1"/>
  <c r="M339"/>
  <c r="G339"/>
  <c r="I339" s="1"/>
  <c r="K339" s="1"/>
  <c r="F339"/>
  <c r="M338"/>
  <c r="F338"/>
  <c r="G338" s="1"/>
  <c r="I338" s="1"/>
  <c r="K338" s="1"/>
  <c r="M337"/>
  <c r="F337"/>
  <c r="G337" s="1"/>
  <c r="I337" s="1"/>
  <c r="K337" s="1"/>
  <c r="M336"/>
  <c r="F336"/>
  <c r="G336" s="1"/>
  <c r="I336" s="1"/>
  <c r="K336" s="1"/>
  <c r="M335"/>
  <c r="G335"/>
  <c r="I335" s="1"/>
  <c r="K335" s="1"/>
  <c r="F335"/>
  <c r="M334"/>
  <c r="F334"/>
  <c r="G334" s="1"/>
  <c r="I334" s="1"/>
  <c r="K334" s="1"/>
  <c r="M333"/>
  <c r="F333"/>
  <c r="G333" s="1"/>
  <c r="I333" s="1"/>
  <c r="K333" s="1"/>
  <c r="M332"/>
  <c r="F332"/>
  <c r="G332" s="1"/>
  <c r="I332" s="1"/>
  <c r="K332" s="1"/>
  <c r="M331"/>
  <c r="G331"/>
  <c r="I331" s="1"/>
  <c r="K331" s="1"/>
  <c r="F331"/>
  <c r="M330"/>
  <c r="F330"/>
  <c r="G330" s="1"/>
  <c r="I330" s="1"/>
  <c r="K330" s="1"/>
  <c r="M329"/>
  <c r="F329"/>
  <c r="G329" s="1"/>
  <c r="I329" s="1"/>
  <c r="K329" s="1"/>
  <c r="M328"/>
  <c r="I328"/>
  <c r="K328" s="1"/>
  <c r="F328"/>
  <c r="G328" s="1"/>
  <c r="M327"/>
  <c r="F327"/>
  <c r="G327" s="1"/>
  <c r="I327" s="1"/>
  <c r="K327" s="1"/>
  <c r="M326"/>
  <c r="F326"/>
  <c r="G326" s="1"/>
  <c r="I326" s="1"/>
  <c r="K326" s="1"/>
  <c r="M325"/>
  <c r="F325"/>
  <c r="G325" s="1"/>
  <c r="I325" s="1"/>
  <c r="K325" s="1"/>
  <c r="M324"/>
  <c r="I324"/>
  <c r="K324" s="1"/>
  <c r="F324"/>
  <c r="G324" s="1"/>
  <c r="M323"/>
  <c r="F323"/>
  <c r="G323" s="1"/>
  <c r="I323" s="1"/>
  <c r="K323" s="1"/>
  <c r="M322"/>
  <c r="F322"/>
  <c r="G322" s="1"/>
  <c r="I322" s="1"/>
  <c r="K322" s="1"/>
  <c r="M321"/>
  <c r="F321"/>
  <c r="G321" s="1"/>
  <c r="I321" s="1"/>
  <c r="K321" s="1"/>
  <c r="M320"/>
  <c r="I320"/>
  <c r="K320" s="1"/>
  <c r="F320"/>
  <c r="G320" s="1"/>
  <c r="M319"/>
  <c r="F319"/>
  <c r="G319" s="1"/>
  <c r="I319" s="1"/>
  <c r="K319" s="1"/>
  <c r="M318"/>
  <c r="F318"/>
  <c r="G318" s="1"/>
  <c r="I318" s="1"/>
  <c r="K318" s="1"/>
  <c r="M317"/>
  <c r="F317"/>
  <c r="G317" s="1"/>
  <c r="I317" s="1"/>
  <c r="K317" s="1"/>
  <c r="M316"/>
  <c r="I316"/>
  <c r="K316" s="1"/>
  <c r="F316"/>
  <c r="G316" s="1"/>
  <c r="M315"/>
  <c r="F315"/>
  <c r="G315" s="1"/>
  <c r="I315" s="1"/>
  <c r="K315" s="1"/>
  <c r="M314"/>
  <c r="F314"/>
  <c r="G314" s="1"/>
  <c r="I314" s="1"/>
  <c r="K314" s="1"/>
  <c r="M313"/>
  <c r="F313"/>
  <c r="G313" s="1"/>
  <c r="I313" s="1"/>
  <c r="K313" s="1"/>
  <c r="M312"/>
  <c r="I312"/>
  <c r="K312" s="1"/>
  <c r="F312"/>
  <c r="G312" s="1"/>
  <c r="M311"/>
  <c r="F311"/>
  <c r="G311" s="1"/>
  <c r="I311" s="1"/>
  <c r="K311" s="1"/>
  <c r="M310"/>
  <c r="F310"/>
  <c r="G310" s="1"/>
  <c r="I310" s="1"/>
  <c r="K310" s="1"/>
  <c r="M309"/>
  <c r="F309"/>
  <c r="G309" s="1"/>
  <c r="I309" s="1"/>
  <c r="K309" s="1"/>
  <c r="M308"/>
  <c r="I308"/>
  <c r="K308" s="1"/>
  <c r="F308"/>
  <c r="G308" s="1"/>
  <c r="M307"/>
  <c r="F307"/>
  <c r="G307" s="1"/>
  <c r="I307" s="1"/>
  <c r="K307" s="1"/>
  <c r="M306"/>
  <c r="F306"/>
  <c r="G306" s="1"/>
  <c r="I306" s="1"/>
  <c r="K306" s="1"/>
  <c r="M305"/>
  <c r="F305"/>
  <c r="G305" s="1"/>
  <c r="I305" s="1"/>
  <c r="K305" s="1"/>
  <c r="M304"/>
  <c r="I304"/>
  <c r="K304" s="1"/>
  <c r="F304"/>
  <c r="G304" s="1"/>
  <c r="M303"/>
  <c r="F303"/>
  <c r="G303" s="1"/>
  <c r="I303" s="1"/>
  <c r="K303" s="1"/>
  <c r="M302"/>
  <c r="F302"/>
  <c r="G302" s="1"/>
  <c r="I302" s="1"/>
  <c r="K302" s="1"/>
  <c r="M301"/>
  <c r="F301"/>
  <c r="G301" s="1"/>
  <c r="I301" s="1"/>
  <c r="K301" s="1"/>
  <c r="M300"/>
  <c r="I300"/>
  <c r="K300" s="1"/>
  <c r="F300"/>
  <c r="G300" s="1"/>
  <c r="M299"/>
  <c r="F299"/>
  <c r="G299" s="1"/>
  <c r="I299" s="1"/>
  <c r="K299" s="1"/>
  <c r="M298"/>
  <c r="F298"/>
  <c r="G298" s="1"/>
  <c r="I298" s="1"/>
  <c r="K298" s="1"/>
  <c r="M297"/>
  <c r="F297"/>
  <c r="G297" s="1"/>
  <c r="I297" s="1"/>
  <c r="K297" s="1"/>
  <c r="M296"/>
  <c r="I296"/>
  <c r="K296" s="1"/>
  <c r="F296"/>
  <c r="G296" s="1"/>
  <c r="M295"/>
  <c r="F295"/>
  <c r="G295" s="1"/>
  <c r="I295" s="1"/>
  <c r="K295" s="1"/>
  <c r="M294"/>
  <c r="F294"/>
  <c r="G294" s="1"/>
  <c r="I294" s="1"/>
  <c r="K294" s="1"/>
  <c r="M293"/>
  <c r="F293"/>
  <c r="G293" s="1"/>
  <c r="I293" s="1"/>
  <c r="K293" s="1"/>
  <c r="M292"/>
  <c r="I292"/>
  <c r="K292" s="1"/>
  <c r="F292"/>
  <c r="G292" s="1"/>
  <c r="M291"/>
  <c r="F291"/>
  <c r="G291" s="1"/>
  <c r="I291" s="1"/>
  <c r="K291" s="1"/>
  <c r="M290"/>
  <c r="F290"/>
  <c r="G290" s="1"/>
  <c r="I290" s="1"/>
  <c r="K290" s="1"/>
  <c r="M289"/>
  <c r="F289"/>
  <c r="G289" s="1"/>
  <c r="I289" s="1"/>
  <c r="K289" s="1"/>
  <c r="M288"/>
  <c r="G288"/>
  <c r="I288" s="1"/>
  <c r="K288" s="1"/>
  <c r="F288"/>
  <c r="M287"/>
  <c r="F287"/>
  <c r="G287" s="1"/>
  <c r="I287" s="1"/>
  <c r="K287" s="1"/>
  <c r="M286"/>
  <c r="F286"/>
  <c r="G286" s="1"/>
  <c r="I286" s="1"/>
  <c r="K286" s="1"/>
  <c r="M285"/>
  <c r="F285"/>
  <c r="G285" s="1"/>
  <c r="I285" s="1"/>
  <c r="K285" s="1"/>
  <c r="M284"/>
  <c r="G284"/>
  <c r="I284" s="1"/>
  <c r="K284" s="1"/>
  <c r="F284"/>
  <c r="M283"/>
  <c r="F283"/>
  <c r="G283" s="1"/>
  <c r="I283" s="1"/>
  <c r="K283" s="1"/>
  <c r="M282"/>
  <c r="F282"/>
  <c r="G282" s="1"/>
  <c r="I282" s="1"/>
  <c r="K282" s="1"/>
  <c r="M281"/>
  <c r="F281"/>
  <c r="G281" s="1"/>
  <c r="I281" s="1"/>
  <c r="K281" s="1"/>
  <c r="M280"/>
  <c r="G280"/>
  <c r="I280" s="1"/>
  <c r="K280" s="1"/>
  <c r="F280"/>
  <c r="M279"/>
  <c r="F279"/>
  <c r="G279" s="1"/>
  <c r="I279" s="1"/>
  <c r="K279" s="1"/>
  <c r="M278"/>
  <c r="F278"/>
  <c r="G278" s="1"/>
  <c r="I278" s="1"/>
  <c r="K278" s="1"/>
  <c r="M277"/>
  <c r="F277"/>
  <c r="G277" s="1"/>
  <c r="I277" s="1"/>
  <c r="K277" s="1"/>
  <c r="M276"/>
  <c r="G276"/>
  <c r="I276" s="1"/>
  <c r="K276" s="1"/>
  <c r="F276"/>
  <c r="M275"/>
  <c r="F275"/>
  <c r="G275" s="1"/>
  <c r="I275" s="1"/>
  <c r="K275" s="1"/>
  <c r="M274"/>
  <c r="F274"/>
  <c r="G274" s="1"/>
  <c r="I274" s="1"/>
  <c r="K274" s="1"/>
  <c r="M273"/>
  <c r="F273"/>
  <c r="G273" s="1"/>
  <c r="I273" s="1"/>
  <c r="K273" s="1"/>
  <c r="M272"/>
  <c r="G272"/>
  <c r="I272" s="1"/>
  <c r="K272" s="1"/>
  <c r="F272"/>
  <c r="M271"/>
  <c r="F271"/>
  <c r="G271" s="1"/>
  <c r="I271" s="1"/>
  <c r="K271" s="1"/>
  <c r="M270"/>
  <c r="F270"/>
  <c r="G270" s="1"/>
  <c r="I270" s="1"/>
  <c r="K270" s="1"/>
  <c r="M269"/>
  <c r="F269"/>
  <c r="G269" s="1"/>
  <c r="I269" s="1"/>
  <c r="K269" s="1"/>
  <c r="M268"/>
  <c r="G268"/>
  <c r="I268" s="1"/>
  <c r="K268" s="1"/>
  <c r="F268"/>
  <c r="M267"/>
  <c r="F267"/>
  <c r="G267" s="1"/>
  <c r="I267" s="1"/>
  <c r="K267" s="1"/>
  <c r="M266"/>
  <c r="F266"/>
  <c r="G266" s="1"/>
  <c r="I266" s="1"/>
  <c r="K266" s="1"/>
  <c r="M265"/>
  <c r="F265"/>
  <c r="G265" s="1"/>
  <c r="I265" s="1"/>
  <c r="K265" s="1"/>
  <c r="M264"/>
  <c r="G264"/>
  <c r="I264" s="1"/>
  <c r="K264" s="1"/>
  <c r="F264"/>
  <c r="M263"/>
  <c r="F263"/>
  <c r="G263" s="1"/>
  <c r="I263" s="1"/>
  <c r="K263" s="1"/>
  <c r="M262"/>
  <c r="F262"/>
  <c r="G262" s="1"/>
  <c r="I262" s="1"/>
  <c r="K262" s="1"/>
  <c r="M261"/>
  <c r="F261"/>
  <c r="G261" s="1"/>
  <c r="I261" s="1"/>
  <c r="K261" s="1"/>
  <c r="M260"/>
  <c r="G260"/>
  <c r="I260" s="1"/>
  <c r="K260" s="1"/>
  <c r="F260"/>
  <c r="M259"/>
  <c r="F259"/>
  <c r="G259" s="1"/>
  <c r="I259" s="1"/>
  <c r="K259" s="1"/>
  <c r="M258"/>
  <c r="F258"/>
  <c r="G258" s="1"/>
  <c r="I258" s="1"/>
  <c r="K258" s="1"/>
  <c r="M257"/>
  <c r="F257"/>
  <c r="G257" s="1"/>
  <c r="I257" s="1"/>
  <c r="K257" s="1"/>
  <c r="M256"/>
  <c r="G256"/>
  <c r="I256" s="1"/>
  <c r="K256" s="1"/>
  <c r="F256"/>
  <c r="M255"/>
  <c r="F255"/>
  <c r="G255" s="1"/>
  <c r="I255" s="1"/>
  <c r="K255" s="1"/>
  <c r="M254"/>
  <c r="F254"/>
  <c r="G254" s="1"/>
  <c r="I254" s="1"/>
  <c r="K254" s="1"/>
  <c r="M253"/>
  <c r="F253"/>
  <c r="G253" s="1"/>
  <c r="I253" s="1"/>
  <c r="K253" s="1"/>
  <c r="M252"/>
  <c r="G252"/>
  <c r="I252" s="1"/>
  <c r="K252" s="1"/>
  <c r="F252"/>
  <c r="M251"/>
  <c r="F251"/>
  <c r="G251" s="1"/>
  <c r="I251" s="1"/>
  <c r="K251" s="1"/>
  <c r="M250"/>
  <c r="F250"/>
  <c r="G250" s="1"/>
  <c r="I250" s="1"/>
  <c r="K250" s="1"/>
  <c r="M249"/>
  <c r="F249"/>
  <c r="G249" s="1"/>
  <c r="I249" s="1"/>
  <c r="K249" s="1"/>
  <c r="M248"/>
  <c r="G248"/>
  <c r="I248" s="1"/>
  <c r="K248" s="1"/>
  <c r="F248"/>
  <c r="M247"/>
  <c r="F247"/>
  <c r="G247" s="1"/>
  <c r="I247" s="1"/>
  <c r="K247" s="1"/>
  <c r="M246"/>
  <c r="F246"/>
  <c r="G246" s="1"/>
  <c r="I246" s="1"/>
  <c r="K246" s="1"/>
  <c r="M245"/>
  <c r="F245"/>
  <c r="G245" s="1"/>
  <c r="I245" s="1"/>
  <c r="K245" s="1"/>
  <c r="M244"/>
  <c r="G244"/>
  <c r="I244" s="1"/>
  <c r="K244" s="1"/>
  <c r="F244"/>
  <c r="M243"/>
  <c r="F243"/>
  <c r="G243" s="1"/>
  <c r="I243" s="1"/>
  <c r="K243" s="1"/>
  <c r="M242"/>
  <c r="F242"/>
  <c r="G242" s="1"/>
  <c r="I242" s="1"/>
  <c r="K242" s="1"/>
  <c r="M241"/>
  <c r="F241"/>
  <c r="G241" s="1"/>
  <c r="I241" s="1"/>
  <c r="K241" s="1"/>
  <c r="M240"/>
  <c r="G240"/>
  <c r="I240" s="1"/>
  <c r="K240" s="1"/>
  <c r="F240"/>
  <c r="M239"/>
  <c r="F239"/>
  <c r="G239" s="1"/>
  <c r="I239" s="1"/>
  <c r="K239" s="1"/>
  <c r="M238"/>
  <c r="F238"/>
  <c r="G238" s="1"/>
  <c r="I238" s="1"/>
  <c r="K238" s="1"/>
  <c r="M237"/>
  <c r="F237"/>
  <c r="G237" s="1"/>
  <c r="I237" s="1"/>
  <c r="K237" s="1"/>
  <c r="M236"/>
  <c r="G236"/>
  <c r="I236" s="1"/>
  <c r="K236" s="1"/>
  <c r="F236"/>
  <c r="M235"/>
  <c r="F235"/>
  <c r="G235" s="1"/>
  <c r="I235" s="1"/>
  <c r="K235" s="1"/>
  <c r="M234"/>
  <c r="F234"/>
  <c r="G234" s="1"/>
  <c r="I234" s="1"/>
  <c r="K234" s="1"/>
  <c r="M233"/>
  <c r="F233"/>
  <c r="G233" s="1"/>
  <c r="I233" s="1"/>
  <c r="K233" s="1"/>
  <c r="M232"/>
  <c r="G232"/>
  <c r="I232" s="1"/>
  <c r="K232" s="1"/>
  <c r="F232"/>
  <c r="M231"/>
  <c r="F231"/>
  <c r="G231" s="1"/>
  <c r="I231" s="1"/>
  <c r="K231" s="1"/>
  <c r="M230"/>
  <c r="F230"/>
  <c r="G230" s="1"/>
  <c r="I230" s="1"/>
  <c r="K230" s="1"/>
  <c r="M229"/>
  <c r="F229"/>
  <c r="G229" s="1"/>
  <c r="I229" s="1"/>
  <c r="K229" s="1"/>
  <c r="M228"/>
  <c r="G228"/>
  <c r="I228" s="1"/>
  <c r="K228" s="1"/>
  <c r="F228"/>
  <c r="M227"/>
  <c r="F227"/>
  <c r="G227" s="1"/>
  <c r="I227" s="1"/>
  <c r="K227" s="1"/>
  <c r="M226"/>
  <c r="F226"/>
  <c r="G226" s="1"/>
  <c r="I226" s="1"/>
  <c r="K226" s="1"/>
  <c r="M225"/>
  <c r="F225"/>
  <c r="G225" s="1"/>
  <c r="I225" s="1"/>
  <c r="K225" s="1"/>
  <c r="M224"/>
  <c r="G224"/>
  <c r="I224" s="1"/>
  <c r="K224" s="1"/>
  <c r="F224"/>
  <c r="M223"/>
  <c r="F223"/>
  <c r="G223" s="1"/>
  <c r="I223" s="1"/>
  <c r="K223" s="1"/>
  <c r="M222"/>
  <c r="F222"/>
  <c r="G222" s="1"/>
  <c r="I222" s="1"/>
  <c r="K222" s="1"/>
  <c r="M221"/>
  <c r="F221"/>
  <c r="G221" s="1"/>
  <c r="I221" s="1"/>
  <c r="K221" s="1"/>
  <c r="M220"/>
  <c r="G220"/>
  <c r="I220" s="1"/>
  <c r="K220" s="1"/>
  <c r="F220"/>
  <c r="M219"/>
  <c r="F219"/>
  <c r="G219" s="1"/>
  <c r="I219" s="1"/>
  <c r="K219" s="1"/>
  <c r="M218"/>
  <c r="F218"/>
  <c r="G218" s="1"/>
  <c r="I218" s="1"/>
  <c r="K218" s="1"/>
  <c r="M217"/>
  <c r="F217"/>
  <c r="G217" s="1"/>
  <c r="I217" s="1"/>
  <c r="K217" s="1"/>
  <c r="M216"/>
  <c r="G216"/>
  <c r="I216" s="1"/>
  <c r="K216" s="1"/>
  <c r="F216"/>
  <c r="M215"/>
  <c r="F215"/>
  <c r="G215" s="1"/>
  <c r="I215" s="1"/>
  <c r="K215" s="1"/>
  <c r="M214"/>
  <c r="F214"/>
  <c r="G214" s="1"/>
  <c r="I214" s="1"/>
  <c r="K214" s="1"/>
  <c r="M213"/>
  <c r="F213"/>
  <c r="G213" s="1"/>
  <c r="I213" s="1"/>
  <c r="K213" s="1"/>
  <c r="M212"/>
  <c r="G212"/>
  <c r="I212" s="1"/>
  <c r="K212" s="1"/>
  <c r="F212"/>
  <c r="M211"/>
  <c r="F211"/>
  <c r="G211" s="1"/>
  <c r="I211" s="1"/>
  <c r="K211" s="1"/>
  <c r="M210"/>
  <c r="F210"/>
  <c r="G210" s="1"/>
  <c r="I210" s="1"/>
  <c r="K210" s="1"/>
  <c r="M209"/>
  <c r="F209"/>
  <c r="G209" s="1"/>
  <c r="I209" s="1"/>
  <c r="K209" s="1"/>
  <c r="M208"/>
  <c r="G208"/>
  <c r="I208" s="1"/>
  <c r="K208" s="1"/>
  <c r="F208"/>
  <c r="M207"/>
  <c r="F207"/>
  <c r="G207" s="1"/>
  <c r="I207" s="1"/>
  <c r="K207" s="1"/>
  <c r="M206"/>
  <c r="F206"/>
  <c r="G206" s="1"/>
  <c r="I206" s="1"/>
  <c r="K206" s="1"/>
  <c r="M205"/>
  <c r="F205"/>
  <c r="G205" s="1"/>
  <c r="I205" s="1"/>
  <c r="K205" s="1"/>
  <c r="M204"/>
  <c r="F204"/>
  <c r="G204" s="1"/>
  <c r="I204" s="1"/>
  <c r="K204" s="1"/>
  <c r="M203"/>
  <c r="F203"/>
  <c r="G203" s="1"/>
  <c r="I203" s="1"/>
  <c r="K203" s="1"/>
  <c r="M202"/>
  <c r="F202"/>
  <c r="G202" s="1"/>
  <c r="I202" s="1"/>
  <c r="K202" s="1"/>
  <c r="M201"/>
  <c r="F201"/>
  <c r="G201" s="1"/>
  <c r="I201" s="1"/>
  <c r="K201" s="1"/>
  <c r="M200"/>
  <c r="F200"/>
  <c r="G200" s="1"/>
  <c r="I200" s="1"/>
  <c r="K200" s="1"/>
  <c r="M199"/>
  <c r="F199"/>
  <c r="G199" s="1"/>
  <c r="I199" s="1"/>
  <c r="K199" s="1"/>
  <c r="M198"/>
  <c r="F198"/>
  <c r="G198" s="1"/>
  <c r="I198" s="1"/>
  <c r="K198" s="1"/>
  <c r="M197"/>
  <c r="F197"/>
  <c r="G197" s="1"/>
  <c r="I197" s="1"/>
  <c r="K197" s="1"/>
  <c r="M196"/>
  <c r="F196"/>
  <c r="G196" s="1"/>
  <c r="I196" s="1"/>
  <c r="K196" s="1"/>
  <c r="M195"/>
  <c r="F195"/>
  <c r="G195" s="1"/>
  <c r="I195" s="1"/>
  <c r="K195" s="1"/>
  <c r="M194"/>
  <c r="F194"/>
  <c r="G194" s="1"/>
  <c r="I194" s="1"/>
  <c r="K194" s="1"/>
  <c r="M193"/>
  <c r="F193"/>
  <c r="G193" s="1"/>
  <c r="I193" s="1"/>
  <c r="K193" s="1"/>
  <c r="M192"/>
  <c r="F192"/>
  <c r="G192" s="1"/>
  <c r="I192" s="1"/>
  <c r="K192" s="1"/>
  <c r="M191"/>
  <c r="F191"/>
  <c r="G191" s="1"/>
  <c r="I191" s="1"/>
  <c r="K191" s="1"/>
  <c r="M190"/>
  <c r="F190"/>
  <c r="G190" s="1"/>
  <c r="I190" s="1"/>
  <c r="K190" s="1"/>
  <c r="M189"/>
  <c r="F189"/>
  <c r="G189" s="1"/>
  <c r="I189" s="1"/>
  <c r="K189" s="1"/>
  <c r="M188"/>
  <c r="F188"/>
  <c r="G188" s="1"/>
  <c r="I188" s="1"/>
  <c r="K188" s="1"/>
  <c r="M187"/>
  <c r="F187"/>
  <c r="G187" s="1"/>
  <c r="I187" s="1"/>
  <c r="K187" s="1"/>
  <c r="M186"/>
  <c r="F186"/>
  <c r="G186" s="1"/>
  <c r="I186" s="1"/>
  <c r="K186" s="1"/>
  <c r="M185"/>
  <c r="F185"/>
  <c r="G185" s="1"/>
  <c r="I185" s="1"/>
  <c r="K185" s="1"/>
  <c r="M184"/>
  <c r="F184"/>
  <c r="G184" s="1"/>
  <c r="I184" s="1"/>
  <c r="K184" s="1"/>
  <c r="M183"/>
  <c r="F183"/>
  <c r="G183" s="1"/>
  <c r="I183" s="1"/>
  <c r="K183" s="1"/>
  <c r="M182"/>
  <c r="F182"/>
  <c r="G182" s="1"/>
  <c r="I182" s="1"/>
  <c r="K182" s="1"/>
  <c r="M181"/>
  <c r="F181"/>
  <c r="G181" s="1"/>
  <c r="I181" s="1"/>
  <c r="K181" s="1"/>
  <c r="M180"/>
  <c r="F180"/>
  <c r="G180" s="1"/>
  <c r="I180" s="1"/>
  <c r="K180" s="1"/>
  <c r="M179"/>
  <c r="F179"/>
  <c r="G179" s="1"/>
  <c r="I179" s="1"/>
  <c r="K179" s="1"/>
  <c r="M178"/>
  <c r="F178"/>
  <c r="G178" s="1"/>
  <c r="I178" s="1"/>
  <c r="K178" s="1"/>
  <c r="M177"/>
  <c r="F177"/>
  <c r="G177" s="1"/>
  <c r="I177" s="1"/>
  <c r="K177" s="1"/>
  <c r="M176"/>
  <c r="F176"/>
  <c r="G176" s="1"/>
  <c r="I176" s="1"/>
  <c r="K176" s="1"/>
  <c r="M175"/>
  <c r="F175"/>
  <c r="G175" s="1"/>
  <c r="I175" s="1"/>
  <c r="K175" s="1"/>
  <c r="M174"/>
  <c r="F174"/>
  <c r="G174" s="1"/>
  <c r="I174" s="1"/>
  <c r="K174" s="1"/>
  <c r="M173"/>
  <c r="F173"/>
  <c r="G173" s="1"/>
  <c r="I173" s="1"/>
  <c r="K173" s="1"/>
  <c r="M172"/>
  <c r="F172"/>
  <c r="G172" s="1"/>
  <c r="I172" s="1"/>
  <c r="K172" s="1"/>
  <c r="M171"/>
  <c r="F171"/>
  <c r="G171" s="1"/>
  <c r="I171" s="1"/>
  <c r="K171" s="1"/>
  <c r="M170"/>
  <c r="F170"/>
  <c r="G170" s="1"/>
  <c r="I170" s="1"/>
  <c r="K170" s="1"/>
  <c r="M169"/>
  <c r="F169"/>
  <c r="G169" s="1"/>
  <c r="I169" s="1"/>
  <c r="K169" s="1"/>
  <c r="M168"/>
  <c r="F168"/>
  <c r="G168" s="1"/>
  <c r="I168" s="1"/>
  <c r="K168" s="1"/>
  <c r="M167"/>
  <c r="F167"/>
  <c r="G167" s="1"/>
  <c r="I167" s="1"/>
  <c r="K167" s="1"/>
  <c r="M166"/>
  <c r="F166"/>
  <c r="G166" s="1"/>
  <c r="I166" s="1"/>
  <c r="K166" s="1"/>
  <c r="M165"/>
  <c r="F165"/>
  <c r="G165" s="1"/>
  <c r="I165" s="1"/>
  <c r="K165" s="1"/>
  <c r="M164"/>
  <c r="F164"/>
  <c r="G164" s="1"/>
  <c r="I164" s="1"/>
  <c r="K164" s="1"/>
  <c r="M163"/>
  <c r="F163"/>
  <c r="G163" s="1"/>
  <c r="I163" s="1"/>
  <c r="K163" s="1"/>
  <c r="M162"/>
  <c r="F162"/>
  <c r="G162" s="1"/>
  <c r="I162" s="1"/>
  <c r="K162" s="1"/>
  <c r="M161"/>
  <c r="F161"/>
  <c r="G161" s="1"/>
  <c r="I161" s="1"/>
  <c r="K161" s="1"/>
  <c r="M160"/>
  <c r="G160"/>
  <c r="I160" s="1"/>
  <c r="K160" s="1"/>
  <c r="F160"/>
  <c r="M159"/>
  <c r="F159"/>
  <c r="G159" s="1"/>
  <c r="I159" s="1"/>
  <c r="K159" s="1"/>
  <c r="M158"/>
  <c r="F158"/>
  <c r="G158" s="1"/>
  <c r="I158" s="1"/>
  <c r="K158" s="1"/>
  <c r="M157"/>
  <c r="F157"/>
  <c r="G157" s="1"/>
  <c r="I157" s="1"/>
  <c r="K157" s="1"/>
  <c r="M156"/>
  <c r="F156"/>
  <c r="G156" s="1"/>
  <c r="I156" s="1"/>
  <c r="K156" s="1"/>
  <c r="M155"/>
  <c r="F155"/>
  <c r="G155" s="1"/>
  <c r="I155" s="1"/>
  <c r="K155" s="1"/>
  <c r="M154"/>
  <c r="F154"/>
  <c r="G154" s="1"/>
  <c r="I154" s="1"/>
  <c r="K154" s="1"/>
  <c r="M153"/>
  <c r="F153"/>
  <c r="G153" s="1"/>
  <c r="I153" s="1"/>
  <c r="K153" s="1"/>
  <c r="M152"/>
  <c r="F152"/>
  <c r="G152" s="1"/>
  <c r="I152" s="1"/>
  <c r="K152" s="1"/>
  <c r="M151"/>
  <c r="F151"/>
  <c r="G151" s="1"/>
  <c r="I151" s="1"/>
  <c r="K151" s="1"/>
  <c r="M150"/>
  <c r="F150"/>
  <c r="G150" s="1"/>
  <c r="I150" s="1"/>
  <c r="K150" s="1"/>
  <c r="M149"/>
  <c r="F149"/>
  <c r="G149" s="1"/>
  <c r="I149" s="1"/>
  <c r="K149" s="1"/>
  <c r="M148"/>
  <c r="F148"/>
  <c r="G148" s="1"/>
  <c r="I148" s="1"/>
  <c r="K148" s="1"/>
  <c r="M147"/>
  <c r="F147"/>
  <c r="G147" s="1"/>
  <c r="I147" s="1"/>
  <c r="K147" s="1"/>
  <c r="M146"/>
  <c r="F146"/>
  <c r="G146" s="1"/>
  <c r="I146" s="1"/>
  <c r="K146" s="1"/>
  <c r="M145"/>
  <c r="F145"/>
  <c r="G145" s="1"/>
  <c r="I145" s="1"/>
  <c r="K145" s="1"/>
  <c r="M144"/>
  <c r="F144"/>
  <c r="G144" s="1"/>
  <c r="I144" s="1"/>
  <c r="K144" s="1"/>
  <c r="M143"/>
  <c r="F143"/>
  <c r="G143" s="1"/>
  <c r="I143" s="1"/>
  <c r="K143" s="1"/>
  <c r="M142"/>
  <c r="F142"/>
  <c r="G142" s="1"/>
  <c r="I142" s="1"/>
  <c r="K142" s="1"/>
  <c r="M141"/>
  <c r="F141"/>
  <c r="G141" s="1"/>
  <c r="I141" s="1"/>
  <c r="K141" s="1"/>
  <c r="M140"/>
  <c r="F140"/>
  <c r="G140" s="1"/>
  <c r="I140" s="1"/>
  <c r="K140" s="1"/>
  <c r="M139"/>
  <c r="F139"/>
  <c r="G139" s="1"/>
  <c r="I139" s="1"/>
  <c r="K139" s="1"/>
  <c r="M138"/>
  <c r="F138"/>
  <c r="G138" s="1"/>
  <c r="I138" s="1"/>
  <c r="K138" s="1"/>
  <c r="M137"/>
  <c r="F137"/>
  <c r="G137" s="1"/>
  <c r="I137" s="1"/>
  <c r="K137" s="1"/>
  <c r="M136"/>
  <c r="F136"/>
  <c r="G136" s="1"/>
  <c r="I136" s="1"/>
  <c r="K136" s="1"/>
  <c r="M135"/>
  <c r="F135"/>
  <c r="G135" s="1"/>
  <c r="I135" s="1"/>
  <c r="K135" s="1"/>
  <c r="M134"/>
  <c r="F134"/>
  <c r="G134" s="1"/>
  <c r="I134" s="1"/>
  <c r="K134" s="1"/>
  <c r="M133"/>
  <c r="F133"/>
  <c r="G133" s="1"/>
  <c r="I133" s="1"/>
  <c r="K133" s="1"/>
  <c r="M132"/>
  <c r="F132"/>
  <c r="G132" s="1"/>
  <c r="I132" s="1"/>
  <c r="K132" s="1"/>
  <c r="M131"/>
  <c r="G131"/>
  <c r="I131" s="1"/>
  <c r="K131" s="1"/>
  <c r="F131"/>
  <c r="M130"/>
  <c r="F130"/>
  <c r="G130" s="1"/>
  <c r="I130" s="1"/>
  <c r="K130" s="1"/>
  <c r="M129"/>
  <c r="F129"/>
  <c r="G129" s="1"/>
  <c r="I129" s="1"/>
  <c r="K129" s="1"/>
  <c r="M128"/>
  <c r="F128"/>
  <c r="G128" s="1"/>
  <c r="I128" s="1"/>
  <c r="K128" s="1"/>
  <c r="M127"/>
  <c r="G127"/>
  <c r="I127" s="1"/>
  <c r="K127" s="1"/>
  <c r="F127"/>
  <c r="M126"/>
  <c r="F126"/>
  <c r="G126" s="1"/>
  <c r="I126" s="1"/>
  <c r="K126" s="1"/>
  <c r="M125"/>
  <c r="F125"/>
  <c r="G125" s="1"/>
  <c r="I125" s="1"/>
  <c r="K125" s="1"/>
  <c r="M124"/>
  <c r="F124"/>
  <c r="G124" s="1"/>
  <c r="I124" s="1"/>
  <c r="K124" s="1"/>
  <c r="M123"/>
  <c r="G123"/>
  <c r="I123" s="1"/>
  <c r="K123" s="1"/>
  <c r="F123"/>
  <c r="M122"/>
  <c r="F122"/>
  <c r="G122" s="1"/>
  <c r="I122" s="1"/>
  <c r="K122" s="1"/>
  <c r="M121"/>
  <c r="F121"/>
  <c r="G121" s="1"/>
  <c r="I121" s="1"/>
  <c r="K121" s="1"/>
  <c r="M120"/>
  <c r="F120"/>
  <c r="G120" s="1"/>
  <c r="I120" s="1"/>
  <c r="K120" s="1"/>
  <c r="M119"/>
  <c r="G119"/>
  <c r="I119" s="1"/>
  <c r="K119" s="1"/>
  <c r="F119"/>
  <c r="M118"/>
  <c r="F118"/>
  <c r="G118" s="1"/>
  <c r="I118" s="1"/>
  <c r="K118" s="1"/>
  <c r="M117"/>
  <c r="F117"/>
  <c r="G117" s="1"/>
  <c r="I117" s="1"/>
  <c r="K117" s="1"/>
  <c r="M116"/>
  <c r="F116"/>
  <c r="G116" s="1"/>
  <c r="I116" s="1"/>
  <c r="K116" s="1"/>
  <c r="M115"/>
  <c r="G115"/>
  <c r="I115" s="1"/>
  <c r="K115" s="1"/>
  <c r="F115"/>
  <c r="M114"/>
  <c r="F114"/>
  <c r="G114" s="1"/>
  <c r="I114" s="1"/>
  <c r="K114" s="1"/>
  <c r="M113"/>
  <c r="F113"/>
  <c r="G113" s="1"/>
  <c r="I113" s="1"/>
  <c r="K113" s="1"/>
  <c r="M112"/>
  <c r="F112"/>
  <c r="G112" s="1"/>
  <c r="I112" s="1"/>
  <c r="K112" s="1"/>
  <c r="M111"/>
  <c r="G111"/>
  <c r="I111" s="1"/>
  <c r="K111" s="1"/>
  <c r="F111"/>
  <c r="M110"/>
  <c r="F110"/>
  <c r="G110" s="1"/>
  <c r="I110" s="1"/>
  <c r="K110" s="1"/>
  <c r="M109"/>
  <c r="F109"/>
  <c r="G109" s="1"/>
  <c r="I109" s="1"/>
  <c r="K109" s="1"/>
  <c r="M108"/>
  <c r="F108"/>
  <c r="G108" s="1"/>
  <c r="I108" s="1"/>
  <c r="K108" s="1"/>
  <c r="M107"/>
  <c r="F107"/>
  <c r="G107" s="1"/>
  <c r="I107" s="1"/>
  <c r="K107" s="1"/>
  <c r="M106"/>
  <c r="F106"/>
  <c r="G106" s="1"/>
  <c r="I106" s="1"/>
  <c r="K106" s="1"/>
  <c r="M105"/>
  <c r="F105"/>
  <c r="G105" s="1"/>
  <c r="I105" s="1"/>
  <c r="K105" s="1"/>
  <c r="M104"/>
  <c r="F104"/>
  <c r="G104" s="1"/>
  <c r="I104" s="1"/>
  <c r="K104" s="1"/>
  <c r="M103"/>
  <c r="F103"/>
  <c r="G103" s="1"/>
  <c r="I103" s="1"/>
  <c r="K103" s="1"/>
  <c r="M102"/>
  <c r="F102"/>
  <c r="G102" s="1"/>
  <c r="I102" s="1"/>
  <c r="K102" s="1"/>
  <c r="M101"/>
  <c r="F101"/>
  <c r="G101" s="1"/>
  <c r="I101" s="1"/>
  <c r="K101" s="1"/>
  <c r="M100"/>
  <c r="F100"/>
  <c r="G100" s="1"/>
  <c r="I100" s="1"/>
  <c r="K100" s="1"/>
  <c r="M99"/>
  <c r="F99"/>
  <c r="G99" s="1"/>
  <c r="I99" s="1"/>
  <c r="K99" s="1"/>
  <c r="M98"/>
  <c r="F98"/>
  <c r="G98" s="1"/>
  <c r="I98" s="1"/>
  <c r="K98" s="1"/>
  <c r="M97"/>
  <c r="F97"/>
  <c r="G97" s="1"/>
  <c r="I97" s="1"/>
  <c r="K97" s="1"/>
  <c r="M96"/>
  <c r="F96"/>
  <c r="G96" s="1"/>
  <c r="I96" s="1"/>
  <c r="K96" s="1"/>
  <c r="M95"/>
  <c r="F95"/>
  <c r="G95" s="1"/>
  <c r="I95" s="1"/>
  <c r="K95" s="1"/>
  <c r="M94"/>
  <c r="F94"/>
  <c r="G94" s="1"/>
  <c r="I94" s="1"/>
  <c r="K94" s="1"/>
  <c r="M93"/>
  <c r="F93"/>
  <c r="G93" s="1"/>
  <c r="I93" s="1"/>
  <c r="K93" s="1"/>
  <c r="M92"/>
  <c r="F92"/>
  <c r="G92" s="1"/>
  <c r="I92" s="1"/>
  <c r="K92" s="1"/>
  <c r="M91"/>
  <c r="F91"/>
  <c r="G91" s="1"/>
  <c r="I91" s="1"/>
  <c r="K91" s="1"/>
  <c r="M90"/>
  <c r="F90"/>
  <c r="G90" s="1"/>
  <c r="I90" s="1"/>
  <c r="K90" s="1"/>
  <c r="M89"/>
  <c r="F89"/>
  <c r="G89" s="1"/>
  <c r="I89" s="1"/>
  <c r="K89" s="1"/>
  <c r="M88"/>
  <c r="F88"/>
  <c r="G88" s="1"/>
  <c r="I88" s="1"/>
  <c r="K88" s="1"/>
  <c r="M87"/>
  <c r="F87"/>
  <c r="G87" s="1"/>
  <c r="I87" s="1"/>
  <c r="K87" s="1"/>
  <c r="M86"/>
  <c r="F86"/>
  <c r="G86" s="1"/>
  <c r="I86" s="1"/>
  <c r="K86" s="1"/>
  <c r="M85"/>
  <c r="F85"/>
  <c r="G85" s="1"/>
  <c r="I85" s="1"/>
  <c r="K85" s="1"/>
  <c r="M84"/>
  <c r="F84"/>
  <c r="G84" s="1"/>
  <c r="I84" s="1"/>
  <c r="K84" s="1"/>
  <c r="M83"/>
  <c r="F83"/>
  <c r="G83" s="1"/>
  <c r="I83" s="1"/>
  <c r="K83" s="1"/>
  <c r="M82"/>
  <c r="F82"/>
  <c r="G82" s="1"/>
  <c r="I82" s="1"/>
  <c r="K82" s="1"/>
  <c r="M81"/>
  <c r="F81"/>
  <c r="G81" s="1"/>
  <c r="I81" s="1"/>
  <c r="K81" s="1"/>
  <c r="M80"/>
  <c r="F80"/>
  <c r="G80" s="1"/>
  <c r="I80" s="1"/>
  <c r="K80" s="1"/>
  <c r="M79"/>
  <c r="F79"/>
  <c r="G79" s="1"/>
  <c r="I79" s="1"/>
  <c r="K79" s="1"/>
  <c r="M78"/>
  <c r="F78"/>
  <c r="G78" s="1"/>
  <c r="I78" s="1"/>
  <c r="K78" s="1"/>
  <c r="M77"/>
  <c r="F77"/>
  <c r="G77" s="1"/>
  <c r="I77" s="1"/>
  <c r="K77" s="1"/>
  <c r="M76"/>
  <c r="F76"/>
  <c r="G76" s="1"/>
  <c r="I76" s="1"/>
  <c r="K76" s="1"/>
  <c r="M75"/>
  <c r="F75"/>
  <c r="G75" s="1"/>
  <c r="I75" s="1"/>
  <c r="K75" s="1"/>
  <c r="M74"/>
  <c r="F74"/>
  <c r="G74" s="1"/>
  <c r="I74" s="1"/>
  <c r="K74" s="1"/>
  <c r="M73"/>
  <c r="F73"/>
  <c r="G73" s="1"/>
  <c r="I73" s="1"/>
  <c r="K73" s="1"/>
  <c r="M72"/>
  <c r="F72"/>
  <c r="G72" s="1"/>
  <c r="I72" s="1"/>
  <c r="K72" s="1"/>
  <c r="M71"/>
  <c r="F71"/>
  <c r="G71" s="1"/>
  <c r="I71" s="1"/>
  <c r="K71" s="1"/>
  <c r="M70"/>
  <c r="F70"/>
  <c r="G70" s="1"/>
  <c r="I70" s="1"/>
  <c r="K70" s="1"/>
  <c r="M69"/>
  <c r="F69"/>
  <c r="G69" s="1"/>
  <c r="I69" s="1"/>
  <c r="K69" s="1"/>
  <c r="M68"/>
  <c r="F68"/>
  <c r="G68" s="1"/>
  <c r="I68" s="1"/>
  <c r="K68" s="1"/>
  <c r="M67"/>
  <c r="F67"/>
  <c r="G67" s="1"/>
  <c r="I67" s="1"/>
  <c r="K67" s="1"/>
  <c r="M66"/>
  <c r="F66"/>
  <c r="G66" s="1"/>
  <c r="I66" s="1"/>
  <c r="K66" s="1"/>
  <c r="M65"/>
  <c r="F65"/>
  <c r="G65" s="1"/>
  <c r="I65" s="1"/>
  <c r="K65" s="1"/>
  <c r="M64"/>
  <c r="F64"/>
  <c r="G64" s="1"/>
  <c r="I64" s="1"/>
  <c r="K64" s="1"/>
  <c r="M63"/>
  <c r="F63"/>
  <c r="G63" s="1"/>
  <c r="I63" s="1"/>
  <c r="K63" s="1"/>
  <c r="M62"/>
  <c r="F62"/>
  <c r="G62" s="1"/>
  <c r="I62" s="1"/>
  <c r="K62" s="1"/>
  <c r="M61"/>
  <c r="F61"/>
  <c r="G61" s="1"/>
  <c r="I61" s="1"/>
  <c r="K61" s="1"/>
  <c r="M60"/>
  <c r="F60"/>
  <c r="G60" s="1"/>
  <c r="I60" s="1"/>
  <c r="K60" s="1"/>
  <c r="M59"/>
  <c r="F59"/>
  <c r="G59" s="1"/>
  <c r="I59" s="1"/>
  <c r="K59" s="1"/>
  <c r="M58"/>
  <c r="F58"/>
  <c r="G58" s="1"/>
  <c r="I58" s="1"/>
  <c r="K58" s="1"/>
  <c r="M57"/>
  <c r="F57"/>
  <c r="G57" s="1"/>
  <c r="I57" s="1"/>
  <c r="K57" s="1"/>
  <c r="M56"/>
  <c r="F56"/>
  <c r="G56" s="1"/>
  <c r="I56" s="1"/>
  <c r="K56" s="1"/>
  <c r="M55"/>
  <c r="F55"/>
  <c r="G55" s="1"/>
  <c r="I55" s="1"/>
  <c r="K55" s="1"/>
  <c r="M54"/>
  <c r="F54"/>
  <c r="G54" s="1"/>
  <c r="I54" s="1"/>
  <c r="K54" s="1"/>
  <c r="M53"/>
  <c r="F53"/>
  <c r="G53" s="1"/>
  <c r="I53" s="1"/>
  <c r="K53" s="1"/>
  <c r="M52"/>
  <c r="F52"/>
  <c r="G52" s="1"/>
  <c r="I52" s="1"/>
  <c r="K52" s="1"/>
  <c r="M51"/>
  <c r="F51"/>
  <c r="G51" s="1"/>
  <c r="I51" s="1"/>
  <c r="K51" s="1"/>
  <c r="M50"/>
  <c r="F50"/>
  <c r="G50" s="1"/>
  <c r="I50" s="1"/>
  <c r="K50" s="1"/>
  <c r="M49"/>
  <c r="F49"/>
  <c r="G49" s="1"/>
  <c r="I49" s="1"/>
  <c r="K49" s="1"/>
  <c r="M48"/>
  <c r="F48"/>
  <c r="G48" s="1"/>
  <c r="I48" s="1"/>
  <c r="K48" s="1"/>
  <c r="M47"/>
  <c r="F47"/>
  <c r="G47" s="1"/>
  <c r="I47" s="1"/>
  <c r="K47" s="1"/>
  <c r="M46"/>
  <c r="F46"/>
  <c r="G46" s="1"/>
  <c r="I46" s="1"/>
  <c r="K46" s="1"/>
  <c r="M45"/>
  <c r="F45"/>
  <c r="G45" s="1"/>
  <c r="I45" s="1"/>
  <c r="K45" s="1"/>
  <c r="M44"/>
  <c r="F44"/>
  <c r="G44" s="1"/>
  <c r="I44" s="1"/>
  <c r="K44" s="1"/>
  <c r="M43"/>
  <c r="F43"/>
  <c r="G43" s="1"/>
  <c r="I43" s="1"/>
  <c r="K43" s="1"/>
  <c r="M42"/>
  <c r="F42"/>
  <c r="G42" s="1"/>
  <c r="I42" s="1"/>
  <c r="K42" s="1"/>
  <c r="M41"/>
  <c r="F41"/>
  <c r="G41" s="1"/>
  <c r="I41" s="1"/>
  <c r="K41" s="1"/>
  <c r="M40"/>
  <c r="F40"/>
  <c r="G40" s="1"/>
  <c r="I40" s="1"/>
  <c r="K40" s="1"/>
  <c r="M39"/>
  <c r="F39"/>
  <c r="G39" s="1"/>
  <c r="I39" s="1"/>
  <c r="K39" s="1"/>
  <c r="M38"/>
  <c r="F38"/>
  <c r="G38" s="1"/>
  <c r="I38" s="1"/>
  <c r="K38" s="1"/>
  <c r="M37"/>
  <c r="F37"/>
  <c r="G37" s="1"/>
  <c r="I37" s="1"/>
  <c r="K37" s="1"/>
  <c r="M36"/>
  <c r="F36"/>
  <c r="G36" s="1"/>
  <c r="I36" s="1"/>
  <c r="K36" s="1"/>
  <c r="M35"/>
  <c r="F35"/>
  <c r="G35" s="1"/>
  <c r="I35" s="1"/>
  <c r="K35" s="1"/>
  <c r="M34"/>
  <c r="F34"/>
  <c r="G34" s="1"/>
  <c r="I34" s="1"/>
  <c r="K34" s="1"/>
  <c r="M33"/>
  <c r="F33"/>
  <c r="G33" s="1"/>
  <c r="I33" s="1"/>
  <c r="K33" s="1"/>
  <c r="M32"/>
  <c r="F32"/>
  <c r="G32" s="1"/>
  <c r="I32" s="1"/>
  <c r="K32" s="1"/>
  <c r="M31"/>
  <c r="F31"/>
  <c r="G31" s="1"/>
  <c r="I31" s="1"/>
  <c r="K31" s="1"/>
  <c r="M30"/>
  <c r="F30"/>
  <c r="G30" s="1"/>
  <c r="I30" s="1"/>
  <c r="K30" s="1"/>
  <c r="M29"/>
  <c r="F29"/>
  <c r="G29" s="1"/>
  <c r="I29" s="1"/>
  <c r="K29" s="1"/>
  <c r="M28"/>
  <c r="F28"/>
  <c r="G28" s="1"/>
  <c r="I28" s="1"/>
  <c r="K28" s="1"/>
  <c r="M27"/>
  <c r="F27"/>
  <c r="G27" s="1"/>
  <c r="I27" s="1"/>
  <c r="K27" s="1"/>
  <c r="M26"/>
  <c r="F26"/>
  <c r="G26" s="1"/>
  <c r="I26" s="1"/>
  <c r="K26" s="1"/>
  <c r="M25"/>
  <c r="F25"/>
  <c r="G25" s="1"/>
  <c r="I25" s="1"/>
  <c r="K25" s="1"/>
  <c r="M24"/>
  <c r="F24"/>
  <c r="G24" s="1"/>
  <c r="I24" s="1"/>
  <c r="K24" s="1"/>
  <c r="M23"/>
  <c r="F23"/>
  <c r="G23" s="1"/>
  <c r="I23" s="1"/>
  <c r="K23" s="1"/>
  <c r="M22"/>
  <c r="F22"/>
  <c r="G22" s="1"/>
  <c r="I22" s="1"/>
  <c r="K22" s="1"/>
  <c r="M21"/>
  <c r="F21"/>
  <c r="G21" s="1"/>
  <c r="I21" s="1"/>
  <c r="K21" s="1"/>
  <c r="M20"/>
  <c r="F20"/>
  <c r="G20" s="1"/>
  <c r="I20" s="1"/>
  <c r="K20" s="1"/>
  <c r="M19"/>
  <c r="F19"/>
  <c r="G19" s="1"/>
  <c r="I19" s="1"/>
  <c r="K19" s="1"/>
  <c r="M18"/>
  <c r="F18"/>
  <c r="G18" s="1"/>
  <c r="I18" s="1"/>
  <c r="K18" s="1"/>
  <c r="M17"/>
  <c r="F17"/>
  <c r="G17" s="1"/>
  <c r="I17" s="1"/>
  <c r="K17" s="1"/>
  <c r="M16"/>
  <c r="F16"/>
  <c r="G16" s="1"/>
  <c r="I16" s="1"/>
  <c r="K16" s="1"/>
  <c r="M15"/>
  <c r="F15"/>
  <c r="G15" s="1"/>
  <c r="I15" s="1"/>
  <c r="K15" s="1"/>
  <c r="M14"/>
  <c r="F14"/>
  <c r="G14" s="1"/>
  <c r="I14" s="1"/>
  <c r="K14" s="1"/>
  <c r="M13"/>
  <c r="F13"/>
  <c r="G13" s="1"/>
  <c r="I13" s="1"/>
  <c r="K13" s="1"/>
  <c r="M12"/>
  <c r="F12"/>
  <c r="G12" s="1"/>
  <c r="I12" s="1"/>
  <c r="K12" s="1"/>
  <c r="M11"/>
  <c r="F11"/>
  <c r="G11" s="1"/>
  <c r="I11" s="1"/>
  <c r="K11" s="1"/>
  <c r="M10"/>
  <c r="F10"/>
  <c r="G10" s="1"/>
  <c r="I10" s="1"/>
  <c r="K10" s="1"/>
  <c r="M9"/>
  <c r="F9"/>
  <c r="G9" s="1"/>
  <c r="I9" s="1"/>
  <c r="K9" s="1"/>
  <c r="M8"/>
  <c r="M592" s="1"/>
  <c r="F8"/>
  <c r="F592" s="1"/>
  <c r="P458" i="1"/>
  <c r="L458"/>
  <c r="Y458" s="1"/>
  <c r="K458"/>
  <c r="X458" s="1"/>
  <c r="J458"/>
  <c r="W458" s="1"/>
  <c r="I458"/>
  <c r="V458" s="1"/>
  <c r="H458"/>
  <c r="U458" s="1"/>
  <c r="G458"/>
  <c r="T458" s="1"/>
  <c r="F458"/>
  <c r="S458" s="1"/>
  <c r="E458"/>
  <c r="R458" s="1"/>
  <c r="D458"/>
  <c r="Q458" s="1"/>
  <c r="M592" i="3" l="1"/>
  <c r="G592"/>
  <c r="I8"/>
  <c r="G8" i="2"/>
  <c r="M458" i="1"/>
  <c r="N458" s="1"/>
  <c r="O458" s="1"/>
  <c r="I592" i="3" l="1"/>
  <c r="K8"/>
  <c r="K592" s="1"/>
  <c r="G592" i="2"/>
  <c r="I8"/>
  <c r="I592" l="1"/>
  <c r="K8"/>
  <c r="K592" s="1"/>
</calcChain>
</file>

<file path=xl/sharedStrings.xml><?xml version="1.0" encoding="utf-8"?>
<sst xmlns="http://schemas.openxmlformats.org/spreadsheetml/2006/main" count="3668" uniqueCount="817">
  <si>
    <t>UNIVERSITE DE CONSTANTINE 1</t>
  </si>
  <si>
    <t xml:space="preserve">INSTITUT DES SCIENCES VETERINAIRES </t>
  </si>
  <si>
    <t>ANNEE UNIVERSITAIRE 2016-2017</t>
  </si>
  <si>
    <t>TROISIEME ANNEE</t>
  </si>
  <si>
    <t>DELIBERATIONS  SESSION DE JUIN</t>
  </si>
  <si>
    <t>N°</t>
  </si>
  <si>
    <t>Nom</t>
  </si>
  <si>
    <t>Prénom</t>
  </si>
  <si>
    <t>Anatomie</t>
  </si>
  <si>
    <t>PHYSIOREP3</t>
  </si>
  <si>
    <t>ZOOT3</t>
  </si>
  <si>
    <t>PHARMA3</t>
  </si>
  <si>
    <t>MICRO3</t>
  </si>
  <si>
    <t>PARASITO2</t>
  </si>
  <si>
    <t>PHYSIOPATH3</t>
  </si>
  <si>
    <t>SEMIO3</t>
  </si>
  <si>
    <t>ANAPAT2</t>
  </si>
  <si>
    <t>TOTAL</t>
  </si>
  <si>
    <t>MOYG</t>
  </si>
  <si>
    <t>Résultat</t>
  </si>
  <si>
    <t>session</t>
  </si>
  <si>
    <t>ANAT3</t>
  </si>
  <si>
    <t>ABABSA</t>
  </si>
  <si>
    <t>IMANE</t>
  </si>
  <si>
    <t>ABACI</t>
  </si>
  <si>
    <t>ABDELLI</t>
  </si>
  <si>
    <t>AYMEN</t>
  </si>
  <si>
    <t>ABDI</t>
  </si>
  <si>
    <t>AMIRA</t>
  </si>
  <si>
    <t>ABEKA</t>
  </si>
  <si>
    <t>TAHAR</t>
  </si>
  <si>
    <t>ACHOUR</t>
  </si>
  <si>
    <t>Hichem</t>
  </si>
  <si>
    <t>ADJISSI</t>
  </si>
  <si>
    <t>ABDELHAFIDH</t>
  </si>
  <si>
    <t>AGGOUN</t>
  </si>
  <si>
    <t>NACIRA</t>
  </si>
  <si>
    <t>AHMED YAHIA</t>
  </si>
  <si>
    <t>HAMZA</t>
  </si>
  <si>
    <t>AICHE</t>
  </si>
  <si>
    <t>CHOUKRI</t>
  </si>
  <si>
    <t>AICHOUR</t>
  </si>
  <si>
    <t>ANIS</t>
  </si>
  <si>
    <t>AISSANI</t>
  </si>
  <si>
    <t>MOUNIA</t>
  </si>
  <si>
    <t>AISSAOUI</t>
  </si>
  <si>
    <t>MABROUKA</t>
  </si>
  <si>
    <t>AKKOUCHE</t>
  </si>
  <si>
    <t>KAMILIA</t>
  </si>
  <si>
    <t>AKMOUM</t>
  </si>
  <si>
    <t>MOHAMMED</t>
  </si>
  <si>
    <t>ALI RADI</t>
  </si>
  <si>
    <t>HICHEM</t>
  </si>
  <si>
    <t>ALLAOUA</t>
  </si>
  <si>
    <t>ALLIGUI</t>
  </si>
  <si>
    <t>FOUAD</t>
  </si>
  <si>
    <t>ALLOU</t>
  </si>
  <si>
    <t>MOUSSAAB</t>
  </si>
  <si>
    <t>ALLOUNE</t>
  </si>
  <si>
    <t>MOSTEPHA AMIR</t>
  </si>
  <si>
    <t>AMEZIANE</t>
  </si>
  <si>
    <t>MAIMOUNA</t>
  </si>
  <si>
    <t>ABDERRAOUF</t>
  </si>
  <si>
    <t>AMIRECHE</t>
  </si>
  <si>
    <t>DOUAA</t>
  </si>
  <si>
    <t>AMMAR NEZZAR</t>
  </si>
  <si>
    <t>CHAHINEZ</t>
  </si>
  <si>
    <t>AOUN</t>
  </si>
  <si>
    <t>INSAF KELTOUM</t>
  </si>
  <si>
    <t>ARAFA</t>
  </si>
  <si>
    <t>MOHAMED REDHA</t>
  </si>
  <si>
    <t>ASSAM</t>
  </si>
  <si>
    <t>AMEL</t>
  </si>
  <si>
    <t>ASSILA</t>
  </si>
  <si>
    <t>Hani Zakaria</t>
  </si>
  <si>
    <t>ATALLAH</t>
  </si>
  <si>
    <t>TAHA</t>
  </si>
  <si>
    <t>ATOUI</t>
  </si>
  <si>
    <t>AZIZA</t>
  </si>
  <si>
    <t>ATTAMEN</t>
  </si>
  <si>
    <t>KHAOULA</t>
  </si>
  <si>
    <t>AYACHE</t>
  </si>
  <si>
    <t>RACHID</t>
  </si>
  <si>
    <t>AZIZI</t>
  </si>
  <si>
    <t>SAMI</t>
  </si>
  <si>
    <t>AZOUZ</t>
  </si>
  <si>
    <t>ILYES</t>
  </si>
  <si>
    <t>BAIT</t>
  </si>
  <si>
    <t>HALLA</t>
  </si>
  <si>
    <t>BAKHOUCHE</t>
  </si>
  <si>
    <t>Chaimaa</t>
  </si>
  <si>
    <t>BAKIR KHODJA</t>
  </si>
  <si>
    <t xml:space="preserve">Lamine </t>
  </si>
  <si>
    <t>BARROUHOU</t>
  </si>
  <si>
    <t>OUIDED</t>
  </si>
  <si>
    <t>BEHNAS</t>
  </si>
  <si>
    <t>RAYANE</t>
  </si>
  <si>
    <t>BELABBES</t>
  </si>
  <si>
    <t>MOHAMED</t>
  </si>
  <si>
    <t>BELAGROUZ</t>
  </si>
  <si>
    <t>HOUSSEM</t>
  </si>
  <si>
    <t>BELALTA</t>
  </si>
  <si>
    <t>BELAMRI</t>
  </si>
  <si>
    <t>MOHAMED ISLAM</t>
  </si>
  <si>
    <t xml:space="preserve">BELATTAR </t>
  </si>
  <si>
    <t>AYYOUB</t>
  </si>
  <si>
    <t>BELFENDES</t>
  </si>
  <si>
    <t>INES</t>
  </si>
  <si>
    <t xml:space="preserve">BELGHIT </t>
  </si>
  <si>
    <t>AYOUB</t>
  </si>
  <si>
    <t>BELGHOUL</t>
  </si>
  <si>
    <t>HIBA SELSABILA</t>
  </si>
  <si>
    <t>BELGUESMIA</t>
  </si>
  <si>
    <t>KENZA MAYA</t>
  </si>
  <si>
    <t>BELHADAD</t>
  </si>
  <si>
    <t>BELHADEF</t>
  </si>
  <si>
    <t>ACHRAF AYOUB</t>
  </si>
  <si>
    <t xml:space="preserve">BELHADEF </t>
  </si>
  <si>
    <t>MEDJEDA</t>
  </si>
  <si>
    <t>BELHADRI</t>
  </si>
  <si>
    <t>FATIMA ZOHRA</t>
  </si>
  <si>
    <t>BELKACEMI</t>
  </si>
  <si>
    <t>HANANE</t>
  </si>
  <si>
    <t>BELLAGHMA</t>
  </si>
  <si>
    <t>Kheireddine</t>
  </si>
  <si>
    <t>BELLIBEL</t>
  </si>
  <si>
    <t>BELMEHBOUL</t>
  </si>
  <si>
    <t>BELOUAR</t>
  </si>
  <si>
    <t>AMOR</t>
  </si>
  <si>
    <t>BEN ABDERRAHMEN</t>
  </si>
  <si>
    <t>MED YASSER</t>
  </si>
  <si>
    <t>BEN HAMZA</t>
  </si>
  <si>
    <t>BENABDI</t>
  </si>
  <si>
    <t>KHALED</t>
  </si>
  <si>
    <t>BENABID</t>
  </si>
  <si>
    <t>SAFA</t>
  </si>
  <si>
    <t>BENARIOUA</t>
  </si>
  <si>
    <t>KAWTHER</t>
  </si>
  <si>
    <t>BENASKEUR</t>
  </si>
  <si>
    <t>BENAYOUN</t>
  </si>
  <si>
    <t>Abla</t>
  </si>
  <si>
    <t>BENDALI HACINE</t>
  </si>
  <si>
    <t>HIBA</t>
  </si>
  <si>
    <t>BENDERRADJI</t>
  </si>
  <si>
    <t>ASSALA</t>
  </si>
  <si>
    <t>BENHACINE</t>
  </si>
  <si>
    <t>Amina Nourchene</t>
  </si>
  <si>
    <t>BENHAMADA</t>
  </si>
  <si>
    <t>AISSA</t>
  </si>
  <si>
    <t>BENHAMOUDA</t>
  </si>
  <si>
    <t>DERAR</t>
  </si>
  <si>
    <t>BENIS</t>
  </si>
  <si>
    <t>NASSIBA</t>
  </si>
  <si>
    <t>BENKHALIFA</t>
  </si>
  <si>
    <t>BENLARIBI</t>
  </si>
  <si>
    <t>ANFEL</t>
  </si>
  <si>
    <t>BENMAKHLOUF</t>
  </si>
  <si>
    <t>HASSNA AMIRA</t>
  </si>
  <si>
    <t>BENMECHERI</t>
  </si>
  <si>
    <t>SOUFYANE</t>
  </si>
  <si>
    <t>BENMOUSSA</t>
  </si>
  <si>
    <t>DJIHENE</t>
  </si>
  <si>
    <t>HALA</t>
  </si>
  <si>
    <t>SIF EDDINE</t>
  </si>
  <si>
    <t>BENNACER</t>
  </si>
  <si>
    <t>Abderrahim</t>
  </si>
  <si>
    <t>BENNIOU</t>
  </si>
  <si>
    <t>SARRA</t>
  </si>
  <si>
    <t>BENSAAD</t>
  </si>
  <si>
    <t>MOHAMED LAKHDER  CHERIF</t>
  </si>
  <si>
    <t>NIHAD</t>
  </si>
  <si>
    <t>BENSADI</t>
  </si>
  <si>
    <t>LEILA</t>
  </si>
  <si>
    <t>BENSALEM</t>
  </si>
  <si>
    <t>AYA</t>
  </si>
  <si>
    <t>WIDAD</t>
  </si>
  <si>
    <t>BENSEBTI</t>
  </si>
  <si>
    <t>FEYROUZ</t>
  </si>
  <si>
    <t>BENSLIMANE</t>
  </si>
  <si>
    <t>CHOUROUK</t>
  </si>
  <si>
    <t>BENTAGA</t>
  </si>
  <si>
    <t>BENTCHIKOU</t>
  </si>
  <si>
    <t>MOHAMED AMINE</t>
  </si>
  <si>
    <t>BENTOBBAL</t>
  </si>
  <si>
    <t>ADLENE</t>
  </si>
  <si>
    <t>BENYAHYA</t>
  </si>
  <si>
    <t>CHEIMA</t>
  </si>
  <si>
    <t>BENZENIAR</t>
  </si>
  <si>
    <t>AYMENE</t>
  </si>
  <si>
    <t>BENZERARI</t>
  </si>
  <si>
    <t>NEDJMA</t>
  </si>
  <si>
    <t>BERABEZ</t>
  </si>
  <si>
    <t>BILAL</t>
  </si>
  <si>
    <t>BERKANE</t>
  </si>
  <si>
    <t>KHOULOUD</t>
  </si>
  <si>
    <t>BERKANI</t>
  </si>
  <si>
    <t>BOUTHAINA</t>
  </si>
  <si>
    <t>BERLAT</t>
  </si>
  <si>
    <t>Mohamed lamine</t>
  </si>
  <si>
    <t>BERRAMDANI</t>
  </si>
  <si>
    <t>YASINE</t>
  </si>
  <si>
    <t>BESTAL</t>
  </si>
  <si>
    <t>BOUATROUS</t>
  </si>
  <si>
    <t>YASMINE</t>
  </si>
  <si>
    <t>BOUCETTA</t>
  </si>
  <si>
    <t>ATHAR</t>
  </si>
  <si>
    <t>BOUCHAMA</t>
  </si>
  <si>
    <t>NAIMA</t>
  </si>
  <si>
    <t>BOUCHECHE</t>
  </si>
  <si>
    <t>Selma</t>
  </si>
  <si>
    <t>BOUCHELAGHEM</t>
  </si>
  <si>
    <t>BOUCHERIKHA</t>
  </si>
  <si>
    <t>IBTISSEM</t>
  </si>
  <si>
    <t>BOUDENDOUNA</t>
  </si>
  <si>
    <t>MOHAMMED RIDHA</t>
  </si>
  <si>
    <t>BOUDIA</t>
  </si>
  <si>
    <t>WALID</t>
  </si>
  <si>
    <t>BOUDIAF</t>
  </si>
  <si>
    <t>Ikram</t>
  </si>
  <si>
    <t>BOUDISSA</t>
  </si>
  <si>
    <t>BADREDDINE</t>
  </si>
  <si>
    <t>BOUDJIZA</t>
  </si>
  <si>
    <t>AICHA DJAZIA</t>
  </si>
  <si>
    <t>BOUFFENARA</t>
  </si>
  <si>
    <t>AMINA RIMA</t>
  </si>
  <si>
    <t>BOUGHEILA</t>
  </si>
  <si>
    <t>NAWFEL</t>
  </si>
  <si>
    <t>BOUGUECHTOULI</t>
  </si>
  <si>
    <t>BOUGUERCHE</t>
  </si>
  <si>
    <t>SAFA NOUR EL HOUDA</t>
  </si>
  <si>
    <t>BOUHABILA</t>
  </si>
  <si>
    <t>HOUSNA</t>
  </si>
  <si>
    <t>BOUHADEF</t>
  </si>
  <si>
    <t>ABDELHAK</t>
  </si>
  <si>
    <t xml:space="preserve">BOUHADJAR </t>
  </si>
  <si>
    <t>BOUHALASSA</t>
  </si>
  <si>
    <t>RATIBA</t>
  </si>
  <si>
    <t>BOUHENGUEL</t>
  </si>
  <si>
    <t>ZAHRA REYANE</t>
  </si>
  <si>
    <t>BOUHOUCHE</t>
  </si>
  <si>
    <t>ZINEB</t>
  </si>
  <si>
    <t>BOUKELOUA</t>
  </si>
  <si>
    <t>AMIR</t>
  </si>
  <si>
    <t>BOUKERECHE</t>
  </si>
  <si>
    <t>Adil</t>
  </si>
  <si>
    <t>BOUKEZIOUA</t>
  </si>
  <si>
    <t xml:space="preserve">Houssam eddine </t>
  </si>
  <si>
    <t>BOUKEZOULA</t>
  </si>
  <si>
    <t>ZOULEYKHA</t>
  </si>
  <si>
    <t>BOUKHALFA</t>
  </si>
  <si>
    <t>BOUKHANOUFA</t>
  </si>
  <si>
    <t>SADDAM</t>
  </si>
  <si>
    <t xml:space="preserve">BOUKHARS </t>
  </si>
  <si>
    <t>RABAH</t>
  </si>
  <si>
    <t>BOUKHEDENA</t>
  </si>
  <si>
    <t>BOUTEINA</t>
  </si>
  <si>
    <t>BOUKHEMIS</t>
  </si>
  <si>
    <t>LAMIS</t>
  </si>
  <si>
    <t>BOUKHOUIETE</t>
  </si>
  <si>
    <t>ABDERAOUF</t>
  </si>
  <si>
    <t>BOULACHAB</t>
  </si>
  <si>
    <t>Larbi Mohamed Chaouki</t>
  </si>
  <si>
    <t>BOULADJOUL</t>
  </si>
  <si>
    <t>RADHIA</t>
  </si>
  <si>
    <t>BOULAICHE</t>
  </si>
  <si>
    <t>ABDELGHAFOUR</t>
  </si>
  <si>
    <t>BOULEGHLEM</t>
  </si>
  <si>
    <t>NESRINE</t>
  </si>
  <si>
    <t>BOULKHELOUA</t>
  </si>
  <si>
    <t>BOULKROUNE</t>
  </si>
  <si>
    <t>EL HACENE</t>
  </si>
  <si>
    <t>BOUMEDINE</t>
  </si>
  <si>
    <t>MOHAMED LYAMINE</t>
  </si>
  <si>
    <t>BOUMERFEG</t>
  </si>
  <si>
    <t>ZAKARIA RAMZI</t>
  </si>
  <si>
    <t>BOUNEMRI</t>
  </si>
  <si>
    <t>FAIROUZ</t>
  </si>
  <si>
    <t>BOURAGHDA</t>
  </si>
  <si>
    <t>ISLAM</t>
  </si>
  <si>
    <t>BOURAHIL</t>
  </si>
  <si>
    <t>RANIA</t>
  </si>
  <si>
    <t>BOURAOUI</t>
  </si>
  <si>
    <t>HAITHEM MED GHAZALI</t>
  </si>
  <si>
    <t>BOURAS</t>
  </si>
  <si>
    <t>NOUZHA FERIAL</t>
  </si>
  <si>
    <t>BOUROKBA</t>
  </si>
  <si>
    <t>EL KAHINA</t>
  </si>
  <si>
    <t>BOUROUIS</t>
  </si>
  <si>
    <t>IHSENE</t>
  </si>
  <si>
    <t>BOUROUROU</t>
  </si>
  <si>
    <t>AICHA</t>
  </si>
  <si>
    <t>BOUSBOUA</t>
  </si>
  <si>
    <t>BOUSRIEF</t>
  </si>
  <si>
    <t>KHADIDJA</t>
  </si>
  <si>
    <t>BOUSSEBOUA</t>
  </si>
  <si>
    <t>HADJER</t>
  </si>
  <si>
    <t>BOUSSELB</t>
  </si>
  <si>
    <t>ABDELHEK</t>
  </si>
  <si>
    <t xml:space="preserve">BOUTEBAKH   </t>
  </si>
  <si>
    <t>AIMENE ELKHATIB</t>
  </si>
  <si>
    <t>BOUTI</t>
  </si>
  <si>
    <t>NASSIM</t>
  </si>
  <si>
    <t>BOUTIOUTA</t>
  </si>
  <si>
    <t>ABDERAHMANE</t>
  </si>
  <si>
    <t>BOUYOUCEF</t>
  </si>
  <si>
    <t>ALAEDDINE</t>
  </si>
  <si>
    <t>BOUZEKRI</t>
  </si>
  <si>
    <t>OUSSAMA</t>
  </si>
  <si>
    <t>BOUZERIDA</t>
  </si>
  <si>
    <t>ZOUBIDA RAYANE</t>
  </si>
  <si>
    <t>BOUZERZOUR</t>
  </si>
  <si>
    <t>KOUTEIBA</t>
  </si>
  <si>
    <t>BOUZID</t>
  </si>
  <si>
    <t>DHILAL EDDINE</t>
  </si>
  <si>
    <t>BRADAI</t>
  </si>
  <si>
    <t>BRAHMIA</t>
  </si>
  <si>
    <t>YASSER</t>
  </si>
  <si>
    <t>BRIKI</t>
  </si>
  <si>
    <t>RABEH</t>
  </si>
  <si>
    <t>CEDAH</t>
  </si>
  <si>
    <t>CHAFER</t>
  </si>
  <si>
    <t>RANDA</t>
  </si>
  <si>
    <t>CHAIR</t>
  </si>
  <si>
    <t>AOUATEF</t>
  </si>
  <si>
    <t>CHEBBAH</t>
  </si>
  <si>
    <t>SOUFIANE</t>
  </si>
  <si>
    <t>CHEBBOUR</t>
  </si>
  <si>
    <t>NABIL</t>
  </si>
  <si>
    <t>CHEBOUKI</t>
  </si>
  <si>
    <t>CHEHILLI</t>
  </si>
  <si>
    <t>SOUMIA</t>
  </si>
  <si>
    <t>CHELIGHEM</t>
  </si>
  <si>
    <t>MOUNSIF</t>
  </si>
  <si>
    <t>CHELIHI</t>
  </si>
  <si>
    <t>CHENNAF</t>
  </si>
  <si>
    <t>ANOUAR</t>
  </si>
  <si>
    <t>CHENNI</t>
  </si>
  <si>
    <t>FATIHA</t>
  </si>
  <si>
    <t>CHERBITI</t>
  </si>
  <si>
    <t>ACHREF EDDINE</t>
  </si>
  <si>
    <t>CHITTI</t>
  </si>
  <si>
    <t>KATIA</t>
  </si>
  <si>
    <t>CHOUACHE</t>
  </si>
  <si>
    <t>ZAKARIA</t>
  </si>
  <si>
    <t>DAIF</t>
  </si>
  <si>
    <t>SAMIA</t>
  </si>
  <si>
    <t>DAOUDI</t>
  </si>
  <si>
    <t>KHAWLA</t>
  </si>
  <si>
    <t>DEBOUCHA</t>
  </si>
  <si>
    <t>DEHANA</t>
  </si>
  <si>
    <t>HABIBA</t>
  </si>
  <si>
    <t>DEHIMI</t>
  </si>
  <si>
    <t>MOHAMED RACHID</t>
  </si>
  <si>
    <t>DELIOU</t>
  </si>
  <si>
    <t>KHAOULA NARIMEN</t>
  </si>
  <si>
    <t>DENIA</t>
  </si>
  <si>
    <t>CHIRAZ</t>
  </si>
  <si>
    <t>DERRAREDJ</t>
  </si>
  <si>
    <t>DIB</t>
  </si>
  <si>
    <t>EL HOCINE</t>
  </si>
  <si>
    <t>DJAALAB</t>
  </si>
  <si>
    <t>DJABALI</t>
  </si>
  <si>
    <t>Zineelabidine</t>
  </si>
  <si>
    <t>DJABALLAH</t>
  </si>
  <si>
    <t>LAHCENE</t>
  </si>
  <si>
    <t>DJABI</t>
  </si>
  <si>
    <t>YOUSRA</t>
  </si>
  <si>
    <t>DJAIDJA</t>
  </si>
  <si>
    <t>NOUR EL HOUDA</t>
  </si>
  <si>
    <t>DJEBAILI</t>
  </si>
  <si>
    <t>DJEBASSI</t>
  </si>
  <si>
    <t>ABIR</t>
  </si>
  <si>
    <t>DJEBBAR</t>
  </si>
  <si>
    <t>ABDELHAFID</t>
  </si>
  <si>
    <t>DJEDDAR</t>
  </si>
  <si>
    <t>BOUCHRA</t>
  </si>
  <si>
    <t>HIND</t>
  </si>
  <si>
    <t>DJEGHIM</t>
  </si>
  <si>
    <t>MOHAMED ANIS</t>
  </si>
  <si>
    <t>DJERBELLOU</t>
  </si>
  <si>
    <t>ROUBEILA</t>
  </si>
  <si>
    <t>DJESSAS</t>
  </si>
  <si>
    <t>NACEREDDIN</t>
  </si>
  <si>
    <t>DRAOUAT</t>
  </si>
  <si>
    <t>ABDALLAH ADEL</t>
  </si>
  <si>
    <t>EL HAMEL</t>
  </si>
  <si>
    <t>SARA RAYEN</t>
  </si>
  <si>
    <t>ELANNAB</t>
  </si>
  <si>
    <t>YASMINA</t>
  </si>
  <si>
    <t>EUTAMENE</t>
  </si>
  <si>
    <t>FAFA</t>
  </si>
  <si>
    <t>MERIEM</t>
  </si>
  <si>
    <t>FEDSI</t>
  </si>
  <si>
    <t>MADJDA</t>
  </si>
  <si>
    <t>FELLOUS</t>
  </si>
  <si>
    <t>FENNICHE</t>
  </si>
  <si>
    <t>LEYLA</t>
  </si>
  <si>
    <t>FERDI</t>
  </si>
  <si>
    <t>SALIHA</t>
  </si>
  <si>
    <t>FERGANI</t>
  </si>
  <si>
    <t>FILALI</t>
  </si>
  <si>
    <t>BOUMEDDIENE</t>
  </si>
  <si>
    <t>QETADA</t>
  </si>
  <si>
    <t>FORTAS</t>
  </si>
  <si>
    <t>GAHAM</t>
  </si>
  <si>
    <t>ANITA</t>
  </si>
  <si>
    <t>GAOUA</t>
  </si>
  <si>
    <t>MUSTAPHA</t>
  </si>
  <si>
    <t>GHACHA</t>
  </si>
  <si>
    <t>YANIS</t>
  </si>
  <si>
    <t>GHELLAB</t>
  </si>
  <si>
    <t>MONCEF</t>
  </si>
  <si>
    <t>GHERZI</t>
  </si>
  <si>
    <t>Badreddine</t>
  </si>
  <si>
    <t>GHOZLANE</t>
  </si>
  <si>
    <t>ABDELHAMID</t>
  </si>
  <si>
    <t>GOUAMI</t>
  </si>
  <si>
    <t>MOHAMMED AMINE</t>
  </si>
  <si>
    <t>GOUMEIDA</t>
  </si>
  <si>
    <t>GUENDOUZ</t>
  </si>
  <si>
    <t>GUENDOUZI</t>
  </si>
  <si>
    <t>GUENFOUD</t>
  </si>
  <si>
    <t>ILHEM</t>
  </si>
  <si>
    <t>GUERBA</t>
  </si>
  <si>
    <t>MOSAAB</t>
  </si>
  <si>
    <t>GUERRAICHE</t>
  </si>
  <si>
    <t>AHMED</t>
  </si>
  <si>
    <t>GUERZI</t>
  </si>
  <si>
    <t xml:space="preserve">GUITTOUM  </t>
  </si>
  <si>
    <t>DJAMEL EDDINE</t>
  </si>
  <si>
    <t>HABES</t>
  </si>
  <si>
    <t>SOUHAD NAHLA</t>
  </si>
  <si>
    <t>HACHANI</t>
  </si>
  <si>
    <t>IMENE</t>
  </si>
  <si>
    <t xml:space="preserve">HACHEMI </t>
  </si>
  <si>
    <t>AHCENE MOUNIR KHALIL</t>
  </si>
  <si>
    <t>HADIDI</t>
  </si>
  <si>
    <t>LYDIA</t>
  </si>
  <si>
    <t>HADJI</t>
  </si>
  <si>
    <t>ABDERRAHMEN</t>
  </si>
  <si>
    <t>RIMA</t>
  </si>
  <si>
    <t>HALIMI</t>
  </si>
  <si>
    <t>LILIA KAMIR</t>
  </si>
  <si>
    <t>HAMADDOUCHE</t>
  </si>
  <si>
    <t>YAHIYA</t>
  </si>
  <si>
    <t>HAMANE</t>
  </si>
  <si>
    <t>MOHAMED ILYES</t>
  </si>
  <si>
    <t>HAMEL</t>
  </si>
  <si>
    <t>HAMIDET</t>
  </si>
  <si>
    <t>khadidja</t>
  </si>
  <si>
    <t>HAMIDI</t>
  </si>
  <si>
    <t>HAMMOUDA</t>
  </si>
  <si>
    <t>BELKACEM</t>
  </si>
  <si>
    <t>HAMZAOUI</t>
  </si>
  <si>
    <t>DORSAF</t>
  </si>
  <si>
    <t>MARIA RAYAN</t>
  </si>
  <si>
    <t>HAMZI</t>
  </si>
  <si>
    <t>LOUBNA</t>
  </si>
  <si>
    <t>HAROUAKA</t>
  </si>
  <si>
    <t>SARA</t>
  </si>
  <si>
    <t>HASSIANE</t>
  </si>
  <si>
    <t>HASSINI</t>
  </si>
  <si>
    <t>SOUAD</t>
  </si>
  <si>
    <t>HEDNA</t>
  </si>
  <si>
    <t>RYCEL</t>
  </si>
  <si>
    <t>HELILOU</t>
  </si>
  <si>
    <t>HOUACINE</t>
  </si>
  <si>
    <t>ABDENOUR</t>
  </si>
  <si>
    <t>HOUARI</t>
  </si>
  <si>
    <t>HOURIA</t>
  </si>
  <si>
    <t>SOFIANE</t>
  </si>
  <si>
    <t>KAABECHE</t>
  </si>
  <si>
    <t>KAMELI</t>
  </si>
  <si>
    <t>MOHAMED RAMZI</t>
  </si>
  <si>
    <t>KAMOUCHE</t>
  </si>
  <si>
    <t>NAHLA</t>
  </si>
  <si>
    <t>KAROUT</t>
  </si>
  <si>
    <t>NESMA</t>
  </si>
  <si>
    <t>KARRAD</t>
  </si>
  <si>
    <t>KASFAR</t>
  </si>
  <si>
    <t>MOHIEDDINE</t>
  </si>
  <si>
    <t>KEDJTA</t>
  </si>
  <si>
    <t>RACHA AMIRA</t>
  </si>
  <si>
    <t>KEFSI</t>
  </si>
  <si>
    <t>Lokmane</t>
  </si>
  <si>
    <t>KELAIAIA</t>
  </si>
  <si>
    <t>JOUHAINA</t>
  </si>
  <si>
    <t>KERDOUCI</t>
  </si>
  <si>
    <t>MEHDI</t>
  </si>
  <si>
    <t>KERKOUB</t>
  </si>
  <si>
    <t>HOUCINE</t>
  </si>
  <si>
    <t>KHACEF</t>
  </si>
  <si>
    <t>KHEDIDJA</t>
  </si>
  <si>
    <t>NADA</t>
  </si>
  <si>
    <t>KHELLADI</t>
  </si>
  <si>
    <t xml:space="preserve">KHELLAS </t>
  </si>
  <si>
    <t>Islam MOHAMED Rafik</t>
  </si>
  <si>
    <t>KHEN</t>
  </si>
  <si>
    <t>DJAAFAR</t>
  </si>
  <si>
    <t>KHERBACHE</t>
  </si>
  <si>
    <t>KHERIEF</t>
  </si>
  <si>
    <t>KHETAF</t>
  </si>
  <si>
    <t>RAHMA</t>
  </si>
  <si>
    <t>KHEYAR</t>
  </si>
  <si>
    <t>DEHIA</t>
  </si>
  <si>
    <t>KHIAT</t>
  </si>
  <si>
    <t>YOUCEF ALAA EDDINE</t>
  </si>
  <si>
    <t>KINIOUAR</t>
  </si>
  <si>
    <t>ADEL</t>
  </si>
  <si>
    <t>KIOUAS</t>
  </si>
  <si>
    <t>KIROUR</t>
  </si>
  <si>
    <t>BILLEL</t>
  </si>
  <si>
    <t>KOUACHI</t>
  </si>
  <si>
    <t>BOCHRA</t>
  </si>
  <si>
    <t>KRIOUI</t>
  </si>
  <si>
    <t>MOURAD</t>
  </si>
  <si>
    <t>LAADJAL</t>
  </si>
  <si>
    <t>IKRAM</t>
  </si>
  <si>
    <t>LABSIS</t>
  </si>
  <si>
    <t>LADACI</t>
  </si>
  <si>
    <t>Anissa</t>
  </si>
  <si>
    <t>LADOUR</t>
  </si>
  <si>
    <t>LAFI</t>
  </si>
  <si>
    <t>MOHAMED ABDERRAHMENE</t>
  </si>
  <si>
    <t>LAFRIT</t>
  </si>
  <si>
    <t>LAIB</t>
  </si>
  <si>
    <t>EL MOUATEZ BILAH</t>
  </si>
  <si>
    <t xml:space="preserve">LAIDI </t>
  </si>
  <si>
    <t>AHMED ABDELKAHAR</t>
  </si>
  <si>
    <t xml:space="preserve">LAIEB     </t>
  </si>
  <si>
    <t>LAISSAOUI</t>
  </si>
  <si>
    <t>LAKHDAR</t>
  </si>
  <si>
    <t>LALA BOUALI</t>
  </si>
  <si>
    <t>FAROUK</t>
  </si>
  <si>
    <t>LAMARA</t>
  </si>
  <si>
    <t>LANASRI</t>
  </si>
  <si>
    <t>LAOUAR</t>
  </si>
  <si>
    <t>MEYSSOUNE</t>
  </si>
  <si>
    <t>LAOUIRA</t>
  </si>
  <si>
    <t>LARKEM</t>
  </si>
  <si>
    <t>MOUAADH</t>
  </si>
  <si>
    <t>LASMAR</t>
  </si>
  <si>
    <t>AMANI</t>
  </si>
  <si>
    <t>LASMARI</t>
  </si>
  <si>
    <t>MANEL</t>
  </si>
  <si>
    <t>LATRECHE</t>
  </si>
  <si>
    <t>LAZIRI</t>
  </si>
  <si>
    <t>RAYAN</t>
  </si>
  <si>
    <t>LEBEZE</t>
  </si>
  <si>
    <t>Islam Ramzi</t>
  </si>
  <si>
    <t>LEMZERRI</t>
  </si>
  <si>
    <t>LITIM</t>
  </si>
  <si>
    <t>LOUADFEL</t>
  </si>
  <si>
    <t>MAALEM</t>
  </si>
  <si>
    <t>SAMY</t>
  </si>
  <si>
    <t>MADDI</t>
  </si>
  <si>
    <t>KARIMA</t>
  </si>
  <si>
    <t>MADI</t>
  </si>
  <si>
    <t>NOUZHA</t>
  </si>
  <si>
    <t>MADJIDI</t>
  </si>
  <si>
    <t>CHEMSE DDINE</t>
  </si>
  <si>
    <t>MADOURI</t>
  </si>
  <si>
    <t>ABDESSAMED</t>
  </si>
  <si>
    <t>MAHCENE</t>
  </si>
  <si>
    <t>SOMIA</t>
  </si>
  <si>
    <t>MAHDJAR</t>
  </si>
  <si>
    <t>MANAL</t>
  </si>
  <si>
    <t>MAHMOUDI</t>
  </si>
  <si>
    <t>MALEK</t>
  </si>
  <si>
    <t>SABRINA</t>
  </si>
  <si>
    <t>MALLEM</t>
  </si>
  <si>
    <t>MANSEUR</t>
  </si>
  <si>
    <t>MANSOUR</t>
  </si>
  <si>
    <t>MANSOURI</t>
  </si>
  <si>
    <t>FARES</t>
  </si>
  <si>
    <t xml:space="preserve">MANSOURI </t>
  </si>
  <si>
    <t>SOHYB</t>
  </si>
  <si>
    <t>MAOUCHE</t>
  </si>
  <si>
    <t>MARMI</t>
  </si>
  <si>
    <t>AHMED NOUR EL ISLEM</t>
  </si>
  <si>
    <t>MAZIANI</t>
  </si>
  <si>
    <t>AMINE</t>
  </si>
  <si>
    <t>MEBIROUK</t>
  </si>
  <si>
    <t>AKRAM AMMAR</t>
  </si>
  <si>
    <t>MEDDOURI</t>
  </si>
  <si>
    <t>FAHEM</t>
  </si>
  <si>
    <t>MEDJEBOURI</t>
  </si>
  <si>
    <t>MEGHEZZI</t>
  </si>
  <si>
    <t>ISLAM ZAKI EDDINE</t>
  </si>
  <si>
    <t>MEGHRAOUI</t>
  </si>
  <si>
    <t>ASMA</t>
  </si>
  <si>
    <t>MOULOUD</t>
  </si>
  <si>
    <t>MEGHRICHE</t>
  </si>
  <si>
    <t>NOUR EL IMEN</t>
  </si>
  <si>
    <t>MEHAOUCHI</t>
  </si>
  <si>
    <t>Haythem</t>
  </si>
  <si>
    <t>MEHSAS</t>
  </si>
  <si>
    <t>MOHAMMED NAZIM</t>
  </si>
  <si>
    <t>MEKHALFA</t>
  </si>
  <si>
    <t>HOCINE</t>
  </si>
  <si>
    <t>SALAH</t>
  </si>
  <si>
    <t>MEKHERBECHE</t>
  </si>
  <si>
    <t>MENAI</t>
  </si>
  <si>
    <t>MENAIFI</t>
  </si>
  <si>
    <t>MALAK IBTISSEM</t>
  </si>
  <si>
    <t>MERABTI</t>
  </si>
  <si>
    <t>MARWA</t>
  </si>
  <si>
    <t>MERAIHIA</t>
  </si>
  <si>
    <t>LYES</t>
  </si>
  <si>
    <t>MERBAI</t>
  </si>
  <si>
    <t>MOUFDI ABDELJALLIL</t>
  </si>
  <si>
    <t>MEREDDEF</t>
  </si>
  <si>
    <t>OMAIMA</t>
  </si>
  <si>
    <t>MERIBOUT</t>
  </si>
  <si>
    <t>DJIHANE</t>
  </si>
  <si>
    <t>MERZA</t>
  </si>
  <si>
    <t>YAHYA RAFIK</t>
  </si>
  <si>
    <t>MESSAI</t>
  </si>
  <si>
    <t>MERIEM NIHAL</t>
  </si>
  <si>
    <t>MESSAOUDI</t>
  </si>
  <si>
    <t>ETTAYEB</t>
  </si>
  <si>
    <t>MESSIR</t>
  </si>
  <si>
    <t>MEZAACHE</t>
  </si>
  <si>
    <t>BORHANE EDDINE</t>
  </si>
  <si>
    <t>MEZIANE</t>
  </si>
  <si>
    <t>MEZIANI</t>
  </si>
  <si>
    <t>ISMAHANE</t>
  </si>
  <si>
    <t>MIHOUBI</t>
  </si>
  <si>
    <t>MILOUDI</t>
  </si>
  <si>
    <t>MOKDAD</t>
  </si>
  <si>
    <t>SAMIHA</t>
  </si>
  <si>
    <t>MORDJANA</t>
  </si>
  <si>
    <t>MOSBAH</t>
  </si>
  <si>
    <t>FATMA</t>
  </si>
  <si>
    <t>WAFIA</t>
  </si>
  <si>
    <t>MOULAI</t>
  </si>
  <si>
    <t>HINDA</t>
  </si>
  <si>
    <t>MOUSSA EL MAL</t>
  </si>
  <si>
    <t>MOUSSAOUI</t>
  </si>
  <si>
    <t>AFRA</t>
  </si>
  <si>
    <t>NADJAR</t>
  </si>
  <si>
    <t>NAHAL</t>
  </si>
  <si>
    <t>SANA</t>
  </si>
  <si>
    <t>NAMER</t>
  </si>
  <si>
    <t>NASRI</t>
  </si>
  <si>
    <t>MOHAMMED RAMI</t>
  </si>
  <si>
    <t>NEBBACHE</t>
  </si>
  <si>
    <t>NECER</t>
  </si>
  <si>
    <t>BILEL</t>
  </si>
  <si>
    <t>NEKACHE</t>
  </si>
  <si>
    <t>NEMAMCHA</t>
  </si>
  <si>
    <t>NIA</t>
  </si>
  <si>
    <t>NABILA</t>
  </si>
  <si>
    <t>NOUAR</t>
  </si>
  <si>
    <t>LEZHAR</t>
  </si>
  <si>
    <t>NOUIOUA</t>
  </si>
  <si>
    <t>RABAB</t>
  </si>
  <si>
    <t>NOURI</t>
  </si>
  <si>
    <t>AMINA</t>
  </si>
  <si>
    <t>OUADFEL</t>
  </si>
  <si>
    <t>ABDELMALEK</t>
  </si>
  <si>
    <t>OUAGLAL</t>
  </si>
  <si>
    <t>OUCHTATI</t>
  </si>
  <si>
    <t>NEDJLA</t>
  </si>
  <si>
    <t>OULMI</t>
  </si>
  <si>
    <t>EL FAKHOURI RAHIM</t>
  </si>
  <si>
    <t>OUREDJAL</t>
  </si>
  <si>
    <t>ALI</t>
  </si>
  <si>
    <t>OUSLIMANI</t>
  </si>
  <si>
    <t>CHAIMA</t>
  </si>
  <si>
    <t>RABEHI</t>
  </si>
  <si>
    <t>ZINE EL ABIDDINE</t>
  </si>
  <si>
    <t>RADJIL</t>
  </si>
  <si>
    <t>RAHMANI</t>
  </si>
  <si>
    <t>Mohamed Cherif</t>
  </si>
  <si>
    <t>RAIS</t>
  </si>
  <si>
    <t>SMAIL</t>
  </si>
  <si>
    <t>RECHAM</t>
  </si>
  <si>
    <t>REDJEM</t>
  </si>
  <si>
    <t>RAYENE</t>
  </si>
  <si>
    <t>REDOUANE</t>
  </si>
  <si>
    <t>ROUMEISSA</t>
  </si>
  <si>
    <t>REHIOUI</t>
  </si>
  <si>
    <t>IKHLAS</t>
  </si>
  <si>
    <t>RETIMA</t>
  </si>
  <si>
    <t>BESMA</t>
  </si>
  <si>
    <t>REZZOUG</t>
  </si>
  <si>
    <t>AIMEN</t>
  </si>
  <si>
    <t>RIHANE</t>
  </si>
  <si>
    <t>NOUR EL ISLAM</t>
  </si>
  <si>
    <t>ROUABHI</t>
  </si>
  <si>
    <t>YOUSSOUF</t>
  </si>
  <si>
    <t>SAADA KHELKHAL</t>
  </si>
  <si>
    <t>DAYA EDDINE</t>
  </si>
  <si>
    <t>SAADOUNE</t>
  </si>
  <si>
    <t>SABRI</t>
  </si>
  <si>
    <t>CHERIFA</t>
  </si>
  <si>
    <t>SAHILI</t>
  </si>
  <si>
    <t>Amal</t>
  </si>
  <si>
    <t>SAIDJI</t>
  </si>
  <si>
    <t>RAFIK</t>
  </si>
  <si>
    <t>SAIGHI</t>
  </si>
  <si>
    <t>SOUHA</t>
  </si>
  <si>
    <t>SAOUCHI</t>
  </si>
  <si>
    <t>FOUZIA</t>
  </si>
  <si>
    <t>SAOULI</t>
  </si>
  <si>
    <t>SOFIA</t>
  </si>
  <si>
    <t>SAYOUD</t>
  </si>
  <si>
    <t>ATMANE</t>
  </si>
  <si>
    <t>SEDDIKI</t>
  </si>
  <si>
    <t>NADJLA</t>
  </si>
  <si>
    <t>SEDIRA</t>
  </si>
  <si>
    <t>SEDKAOUI</t>
  </si>
  <si>
    <t>CHERINE</t>
  </si>
  <si>
    <t>SEGHIR</t>
  </si>
  <si>
    <t>ABDALLAH AMIR</t>
  </si>
  <si>
    <t>SELLOUM</t>
  </si>
  <si>
    <t>BELGACEM</t>
  </si>
  <si>
    <t>SELT</t>
  </si>
  <si>
    <t>FATEN</t>
  </si>
  <si>
    <t>SEMMADI</t>
  </si>
  <si>
    <t>TAKI EDDINE</t>
  </si>
  <si>
    <t xml:space="preserve">SIAH </t>
  </si>
  <si>
    <t xml:space="preserve">Rayane </t>
  </si>
  <si>
    <t>SIFI</t>
  </si>
  <si>
    <t>KHALIL</t>
  </si>
  <si>
    <t>SISSAOUI</t>
  </si>
  <si>
    <t xml:space="preserve">SISSAOUI </t>
  </si>
  <si>
    <t>SLIMANI</t>
  </si>
  <si>
    <t>AKRAM HAMZA</t>
  </si>
  <si>
    <t>SLOULA</t>
  </si>
  <si>
    <t>MOHAMED ZAKI</t>
  </si>
  <si>
    <t>SOLTANE</t>
  </si>
  <si>
    <t>OUMEIMA DJIHENE LINA</t>
  </si>
  <si>
    <t>SOLTANI</t>
  </si>
  <si>
    <t>LINA OUMAYMA</t>
  </si>
  <si>
    <t>NESSRINE</t>
  </si>
  <si>
    <t>SOUICI</t>
  </si>
  <si>
    <t>TALBI</t>
  </si>
  <si>
    <t>RYM</t>
  </si>
  <si>
    <t>TALEB</t>
  </si>
  <si>
    <t>IBRAHIM KHALIL</t>
  </si>
  <si>
    <t xml:space="preserve">TEBANI   </t>
  </si>
  <si>
    <t>HICHEM AISSA</t>
  </si>
  <si>
    <t>TERCHI</t>
  </si>
  <si>
    <t>YASSER MOHAMED SALAH</t>
  </si>
  <si>
    <t>TEYAR</t>
  </si>
  <si>
    <t>NOUR DJIHANE RIANE</t>
  </si>
  <si>
    <t>TIAR</t>
  </si>
  <si>
    <t>TITOUS</t>
  </si>
  <si>
    <t>NOUREDDINE</t>
  </si>
  <si>
    <t>TIZELAFINE</t>
  </si>
  <si>
    <t>Rima</t>
  </si>
  <si>
    <t>TOUMI</t>
  </si>
  <si>
    <t>AKRAM TAKIEDDINE</t>
  </si>
  <si>
    <t>TOURI</t>
  </si>
  <si>
    <t>AHMED DAOUAD</t>
  </si>
  <si>
    <t>TRAD</t>
  </si>
  <si>
    <t>YOUCEF ALI</t>
  </si>
  <si>
    <t>ZABAR</t>
  </si>
  <si>
    <t>ZABAT</t>
  </si>
  <si>
    <t>NISRINE</t>
  </si>
  <si>
    <t>WASSIM</t>
  </si>
  <si>
    <t>ZAMI</t>
  </si>
  <si>
    <t>ZAOUI</t>
  </si>
  <si>
    <t>ASSMA</t>
  </si>
  <si>
    <t>ZEBIRI</t>
  </si>
  <si>
    <t>ABDENNOUR</t>
  </si>
  <si>
    <t>ZEDAM</t>
  </si>
  <si>
    <t>ABDERAHIM</t>
  </si>
  <si>
    <t>ZEHAF</t>
  </si>
  <si>
    <t>YAHIA</t>
  </si>
  <si>
    <t>ZELFANI</t>
  </si>
  <si>
    <t>ZENTOUT</t>
  </si>
  <si>
    <t>TAREK</t>
  </si>
  <si>
    <t>ZEROUAL</t>
  </si>
  <si>
    <t>ASSIA</t>
  </si>
  <si>
    <t>Heithem</t>
  </si>
  <si>
    <t>ZINE</t>
  </si>
  <si>
    <t>NADIA</t>
  </si>
  <si>
    <t>ZINEDDINE</t>
  </si>
  <si>
    <t>LILYA</t>
  </si>
  <si>
    <t>ZIREG</t>
  </si>
  <si>
    <t>ZITOUNI</t>
  </si>
  <si>
    <t>LINA CHIRINE</t>
  </si>
  <si>
    <t>Rania Nihed</t>
  </si>
  <si>
    <t>ZOUAGHI</t>
  </si>
  <si>
    <t>Abdelmadjid</t>
  </si>
  <si>
    <t>OUISSAM</t>
  </si>
  <si>
    <t>ZOUAOUI</t>
  </si>
  <si>
    <t>HANI</t>
  </si>
  <si>
    <t>ZOUIKRI</t>
  </si>
  <si>
    <t>ZOUITEN</t>
  </si>
  <si>
    <t>YACINE LYES</t>
  </si>
  <si>
    <t>Ajourné(e)</t>
  </si>
  <si>
    <t>juin</t>
  </si>
  <si>
    <t>Admis</t>
  </si>
  <si>
    <t>APRES RECTIFICATIONS ET VERIFICATION</t>
  </si>
  <si>
    <t>28 AOUT 2017</t>
  </si>
  <si>
    <t>TROISIEME ANNEE DV</t>
  </si>
  <si>
    <t>Module: Pharmacologie (coef: 3)</t>
  </si>
  <si>
    <t xml:space="preserve">Enseignant responsable: Dr.BEROUAL K. </t>
  </si>
  <si>
    <t>C1</t>
  </si>
  <si>
    <t>C2</t>
  </si>
  <si>
    <t>MoyContr</t>
  </si>
  <si>
    <t>MoyCoef</t>
  </si>
  <si>
    <t>Syn</t>
  </si>
  <si>
    <t>Max</t>
  </si>
  <si>
    <t>Rat</t>
  </si>
  <si>
    <t>Acquis</t>
  </si>
  <si>
    <t>Session</t>
  </si>
  <si>
    <t>MODULE DE SEMIOLOGIE</t>
  </si>
  <si>
    <t>Enseignant responsable: Dr, Djemai S, et Dr AGGOUNE NACIRA</t>
  </si>
  <si>
    <t>Moy</t>
  </si>
  <si>
    <t>MoyC</t>
  </si>
  <si>
    <t>Rat/20</t>
  </si>
  <si>
    <t xml:space="preserve">ZEROUAL 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</si>
</sst>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6"/>
      <color theme="1"/>
      <name val="Times New Roman"/>
      <family val="1"/>
    </font>
    <font>
      <sz val="13"/>
      <name val="Times New Roman"/>
      <family val="1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3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color theme="0"/>
      <name val="Times New Roman"/>
      <family val="1"/>
    </font>
    <font>
      <sz val="16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2" fillId="0" borderId="0"/>
    <xf numFmtId="0" fontId="12" fillId="0" borderId="0"/>
    <xf numFmtId="0" fontId="16" fillId="0" borderId="0"/>
    <xf numFmtId="0" fontId="16" fillId="0" borderId="0"/>
  </cellStyleXfs>
  <cellXfs count="176">
    <xf numFmtId="0" fontId="0" fillId="0" borderId="0" xfId="0"/>
    <xf numFmtId="0" fontId="4" fillId="2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wrapText="1"/>
    </xf>
    <xf numFmtId="0" fontId="13" fillId="0" borderId="1" xfId="2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wrapText="1"/>
    </xf>
    <xf numFmtId="0" fontId="13" fillId="0" borderId="1" xfId="1" applyFont="1" applyFill="1" applyBorder="1" applyAlignment="1">
      <alignment horizontal="left"/>
    </xf>
    <xf numFmtId="0" fontId="6" fillId="0" borderId="1" xfId="2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wrapText="1"/>
    </xf>
    <xf numFmtId="0" fontId="14" fillId="0" borderId="1" xfId="3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 wrapText="1"/>
    </xf>
    <xf numFmtId="0" fontId="13" fillId="0" borderId="1" xfId="4" applyFon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0" fontId="13" fillId="0" borderId="1" xfId="0" applyFont="1" applyFill="1" applyBorder="1"/>
    <xf numFmtId="0" fontId="15" fillId="0" borderId="1" xfId="3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/>
    <xf numFmtId="0" fontId="10" fillId="2" borderId="1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textRotation="255"/>
    </xf>
    <xf numFmtId="0" fontId="11" fillId="4" borderId="1" xfId="0" applyFont="1" applyFill="1" applyBorder="1" applyAlignment="1">
      <alignment horizontal="right" vertical="top" textRotation="255"/>
    </xf>
    <xf numFmtId="0" fontId="11" fillId="4" borderId="1" xfId="0" applyFont="1" applyFill="1" applyBorder="1" applyAlignment="1">
      <alignment horizontal="center" vertical="top" textRotation="255"/>
    </xf>
    <xf numFmtId="0" fontId="11" fillId="4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right" vertical="top" textRotation="255"/>
    </xf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20" fillId="2" borderId="1" xfId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0" fillId="0" borderId="1" xfId="1" applyFont="1" applyBorder="1" applyAlignment="1">
      <alignment horizontal="center"/>
    </xf>
    <xf numFmtId="2" fontId="22" fillId="0" borderId="1" xfId="1" applyNumberFormat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3" fillId="0" borderId="0" xfId="0" applyFont="1"/>
    <xf numFmtId="0" fontId="23" fillId="2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wrapText="1"/>
    </xf>
    <xf numFmtId="2" fontId="24" fillId="0" borderId="1" xfId="0" applyNumberFormat="1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15" fillId="0" borderId="1" xfId="0" applyFont="1" applyBorder="1"/>
    <xf numFmtId="2" fontId="15" fillId="0" borderId="1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/>
      <protection hidden="1"/>
    </xf>
    <xf numFmtId="0" fontId="15" fillId="0" borderId="1" xfId="0" applyFont="1" applyFill="1" applyBorder="1" applyAlignment="1">
      <alignment horizontal="center"/>
    </xf>
    <xf numFmtId="0" fontId="6" fillId="0" borderId="1" xfId="3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2" fontId="25" fillId="0" borderId="2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4" fillId="0" borderId="1" xfId="2" applyFont="1" applyFill="1" applyBorder="1" applyAlignment="1">
      <alignment horizontal="left" wrapText="1"/>
    </xf>
    <xf numFmtId="0" fontId="14" fillId="0" borderId="1" xfId="4" applyFont="1" applyFill="1" applyBorder="1" applyAlignment="1">
      <alignment horizontal="left"/>
    </xf>
    <xf numFmtId="0" fontId="14" fillId="0" borderId="1" xfId="0" applyFont="1" applyFill="1" applyBorder="1"/>
    <xf numFmtId="0" fontId="24" fillId="0" borderId="1" xfId="3" applyFont="1" applyFill="1" applyBorder="1" applyAlignment="1">
      <alignment horizontal="left" wrapText="1"/>
    </xf>
    <xf numFmtId="0" fontId="24" fillId="0" borderId="1" xfId="0" applyFont="1" applyFill="1" applyBorder="1" applyAlignment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/>
    <xf numFmtId="2" fontId="15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0" borderId="3" xfId="2" applyFont="1" applyFill="1" applyBorder="1" applyAlignment="1">
      <alignment horizontal="left" wrapText="1"/>
    </xf>
    <xf numFmtId="2" fontId="24" fillId="2" borderId="1" xfId="0" applyNumberFormat="1" applyFont="1" applyFill="1" applyBorder="1" applyAlignment="1">
      <alignment horizontal="center"/>
    </xf>
    <xf numFmtId="0" fontId="29" fillId="2" borderId="0" xfId="0" applyFont="1" applyFill="1"/>
    <xf numFmtId="0" fontId="14" fillId="0" borderId="3" xfId="0" applyFont="1" applyFill="1" applyBorder="1"/>
    <xf numFmtId="2" fontId="15" fillId="2" borderId="1" xfId="0" applyNumberFormat="1" applyFont="1" applyFill="1" applyBorder="1" applyAlignment="1">
      <alignment horizontal="left"/>
    </xf>
    <xf numFmtId="2" fontId="15" fillId="0" borderId="1" xfId="0" applyNumberFormat="1" applyFont="1" applyBorder="1"/>
    <xf numFmtId="0" fontId="14" fillId="0" borderId="1" xfId="3" applyFont="1" applyFill="1" applyBorder="1" applyAlignment="1">
      <alignment horizontal="left"/>
    </xf>
    <xf numFmtId="0" fontId="14" fillId="0" borderId="1" xfId="5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 applyBorder="1" applyProtection="1">
      <protection hidden="1"/>
    </xf>
    <xf numFmtId="0" fontId="23" fillId="2" borderId="0" xfId="0" applyFont="1" applyFill="1" applyBorder="1" applyAlignment="1">
      <alignment horizontal="center"/>
    </xf>
    <xf numFmtId="2" fontId="3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2" fontId="34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2" fontId="23" fillId="2" borderId="0" xfId="0" applyNumberFormat="1" applyFont="1" applyFill="1" applyBorder="1" applyAlignment="1">
      <alignment horizontal="center"/>
    </xf>
    <xf numFmtId="2" fontId="29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Protection="1">
      <protection hidden="1"/>
    </xf>
    <xf numFmtId="0" fontId="15" fillId="0" borderId="0" xfId="0" applyFont="1" applyFill="1" applyBorder="1" applyAlignment="1">
      <alignment horizontal="left"/>
    </xf>
    <xf numFmtId="2" fontId="36" fillId="0" borderId="0" xfId="0" applyNumberFormat="1" applyFont="1" applyBorder="1" applyAlignment="1">
      <alignment horizontal="center"/>
    </xf>
    <xf numFmtId="0" fontId="0" fillId="0" borderId="0" xfId="0" applyFill="1"/>
    <xf numFmtId="1" fontId="0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Font="1"/>
    <xf numFmtId="0" fontId="18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6" fillId="2" borderId="0" xfId="0" applyFont="1" applyFill="1"/>
    <xf numFmtId="0" fontId="37" fillId="2" borderId="1" xfId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2" fontId="37" fillId="0" borderId="1" xfId="1" applyNumberFormat="1" applyFont="1" applyBorder="1" applyAlignment="1">
      <alignment horizontal="center"/>
    </xf>
    <xf numFmtId="0" fontId="37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0" xfId="0" applyFont="1"/>
    <xf numFmtId="0" fontId="6" fillId="2" borderId="1" xfId="2" applyFont="1" applyFill="1" applyBorder="1" applyAlignment="1">
      <alignment wrapText="1"/>
    </xf>
    <xf numFmtId="0" fontId="38" fillId="0" borderId="1" xfId="0" applyFont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/>
    <xf numFmtId="0" fontId="6" fillId="2" borderId="3" xfId="0" applyFont="1" applyFill="1" applyBorder="1"/>
    <xf numFmtId="0" fontId="6" fillId="2" borderId="3" xfId="2" applyFont="1" applyFill="1" applyBorder="1" applyAlignment="1">
      <alignment horizontal="left" wrapText="1"/>
    </xf>
    <xf numFmtId="0" fontId="29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29" fillId="2" borderId="0" xfId="0" applyFont="1" applyFill="1" applyBorder="1"/>
    <xf numFmtId="0" fontId="6" fillId="2" borderId="1" xfId="3" applyFont="1" applyFill="1" applyBorder="1" applyAlignment="1">
      <alignment horizontal="left"/>
    </xf>
    <xf numFmtId="0" fontId="6" fillId="2" borderId="1" xfId="5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29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2" fontId="39" fillId="0" borderId="0" xfId="0" applyNumberFormat="1" applyFont="1" applyBorder="1" applyAlignment="1">
      <alignment horizontal="center"/>
    </xf>
    <xf numFmtId="2" fontId="29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29" fillId="6" borderId="0" xfId="0" applyNumberFormat="1" applyFont="1" applyFill="1" applyBorder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/>
    </xf>
    <xf numFmtId="2" fontId="29" fillId="6" borderId="0" xfId="0" applyNumberFormat="1" applyFon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/>
    </xf>
    <xf numFmtId="1" fontId="29" fillId="0" borderId="0" xfId="0" applyNumberFormat="1" applyFont="1" applyAlignment="1">
      <alignment horizontal="center"/>
    </xf>
    <xf numFmtId="0" fontId="29" fillId="0" borderId="0" xfId="0" applyFont="1"/>
  </cellXfs>
  <cellStyles count="6">
    <cellStyle name="Normal" xfId="0" builtinId="0"/>
    <cellStyle name="Normal 2" xfId="1"/>
    <cellStyle name="Normal 35" xfId="4"/>
    <cellStyle name="Normal 68" xfId="5"/>
    <cellStyle name="Normal_Feuil1 2" xfId="3"/>
    <cellStyle name="Normal_Feuil1_1" xfId="2"/>
  </cellStyles>
  <dxfs count="18"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rour\Desktop\Les%20PVs%20DELIBERATIONS%20ARCHIVES\Docteur%20v&#233;t&#233;rinaire\DV%202016%202017\DELIBERATIONS%20A3%202016-2017%20CORRIGE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TOMIE3"/>
      <sheetName val="PHYSIO-REP 3"/>
      <sheetName val="ZOOTECHINE 3"/>
      <sheetName val="PHARMACOLOGIE 3"/>
      <sheetName val="PHYSIO-PATH 3"/>
      <sheetName val="MICROBIOLOGIE 3"/>
      <sheetName val="PARASITOLOGIE 2"/>
      <sheetName val="SEMIOLOGIE 3"/>
      <sheetName val="ANA-PATH 2"/>
      <sheetName val="RECAP juin "/>
      <sheetName val="RECAP synthese"/>
      <sheetName val="RECAP RATTRAPAGE"/>
      <sheetName val="CONGE ACADEMIE"/>
      <sheetName val="RESULTAT C1"/>
      <sheetName val="relever"/>
      <sheetName val="RESULTAT C2"/>
      <sheetName val="verif liste"/>
    </sheetNames>
    <sheetDataSet>
      <sheetData sheetId="0">
        <row r="457">
          <cell r="H457">
            <v>41.75</v>
          </cell>
        </row>
      </sheetData>
      <sheetData sheetId="1">
        <row r="457">
          <cell r="G457">
            <v>33.375</v>
          </cell>
        </row>
      </sheetData>
      <sheetData sheetId="2">
        <row r="457">
          <cell r="H457">
            <v>21.25</v>
          </cell>
        </row>
      </sheetData>
      <sheetData sheetId="3">
        <row r="457">
          <cell r="G457">
            <v>30</v>
          </cell>
        </row>
      </sheetData>
      <sheetData sheetId="4">
        <row r="457">
          <cell r="G457">
            <v>13.875</v>
          </cell>
        </row>
      </sheetData>
      <sheetData sheetId="5">
        <row r="457">
          <cell r="G457">
            <v>22.875</v>
          </cell>
        </row>
      </sheetData>
      <sheetData sheetId="6">
        <row r="457">
          <cell r="H457">
            <v>23.333333333333332</v>
          </cell>
        </row>
      </sheetData>
      <sheetData sheetId="7">
        <row r="457">
          <cell r="G457">
            <v>39</v>
          </cell>
        </row>
      </sheetData>
      <sheetData sheetId="8">
        <row r="457">
          <cell r="H457">
            <v>23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58"/>
  <sheetViews>
    <sheetView tabSelected="1" workbookViewId="0">
      <selection activeCell="O409" sqref="O1:P1048576"/>
    </sheetView>
  </sheetViews>
  <sheetFormatPr baseColWidth="10" defaultRowHeight="15"/>
  <cols>
    <col min="1" max="1" width="5.140625" bestFit="1" customWidth="1"/>
    <col min="2" max="2" width="22.7109375" bestFit="1" customWidth="1"/>
    <col min="3" max="3" width="32.42578125" bestFit="1" customWidth="1"/>
    <col min="4" max="4" width="5.5703125" bestFit="1" customWidth="1"/>
    <col min="5" max="5" width="7.28515625" customWidth="1"/>
    <col min="6" max="6" width="6.5703125" customWidth="1"/>
    <col min="7" max="8" width="5.5703125" bestFit="1" customWidth="1"/>
    <col min="9" max="9" width="5.28515625" customWidth="1"/>
    <col min="10" max="12" width="5.5703125" bestFit="1" customWidth="1"/>
    <col min="13" max="13" width="6.5703125" bestFit="1" customWidth="1"/>
    <col min="14" max="14" width="5.5703125" bestFit="1" customWidth="1"/>
    <col min="16" max="16" width="6.140625" bestFit="1" customWidth="1"/>
    <col min="17" max="25" width="2.85546875" bestFit="1" customWidth="1"/>
  </cols>
  <sheetData>
    <row r="1" spans="1:25" ht="20.25">
      <c r="A1" s="1"/>
      <c r="B1" s="2"/>
      <c r="C1" s="2"/>
      <c r="D1" s="2"/>
      <c r="E1" s="3"/>
      <c r="F1" s="3"/>
      <c r="G1" s="4"/>
      <c r="H1" s="5"/>
      <c r="I1" s="5" t="s">
        <v>0</v>
      </c>
      <c r="J1" s="6"/>
      <c r="K1" s="6"/>
      <c r="L1" s="7"/>
      <c r="M1" s="3"/>
      <c r="O1" s="3"/>
      <c r="P1" s="7"/>
      <c r="Q1" s="3"/>
      <c r="R1" s="7"/>
      <c r="S1" s="7"/>
      <c r="T1" s="7"/>
      <c r="U1" s="7"/>
      <c r="V1" s="7"/>
      <c r="W1" s="8"/>
      <c r="X1" s="7"/>
      <c r="Y1" s="7"/>
    </row>
    <row r="2" spans="1:25" ht="27.75">
      <c r="A2" s="1"/>
      <c r="B2" s="51"/>
      <c r="C2" s="52"/>
      <c r="D2" s="9"/>
      <c r="E2" s="10"/>
      <c r="F2" s="3"/>
      <c r="G2" s="4"/>
      <c r="H2" s="5"/>
      <c r="I2" s="5" t="s">
        <v>1</v>
      </c>
      <c r="J2" s="6"/>
      <c r="K2" s="6"/>
      <c r="L2" s="7"/>
      <c r="M2" s="3"/>
      <c r="O2" s="3"/>
      <c r="P2" s="7"/>
      <c r="Q2" s="3"/>
      <c r="R2" s="7"/>
      <c r="S2" s="7"/>
      <c r="T2" s="7"/>
      <c r="U2" s="7"/>
      <c r="V2" s="7"/>
      <c r="W2" s="8"/>
      <c r="X2" s="7"/>
      <c r="Y2" s="7"/>
    </row>
    <row r="3" spans="1:25" ht="27.75">
      <c r="A3" s="1"/>
      <c r="B3" s="51"/>
      <c r="C3" s="53"/>
      <c r="D3" s="2"/>
      <c r="E3" s="3"/>
      <c r="F3" s="3"/>
      <c r="G3" s="4"/>
      <c r="H3" s="5"/>
      <c r="I3" s="5" t="s">
        <v>2</v>
      </c>
      <c r="J3" s="6"/>
      <c r="K3" s="6"/>
      <c r="L3" s="7"/>
      <c r="M3" s="3"/>
      <c r="O3" s="3"/>
      <c r="P3" s="7"/>
      <c r="Q3" s="3"/>
      <c r="R3" s="7"/>
      <c r="S3" s="7"/>
      <c r="T3" s="7"/>
      <c r="U3" s="7"/>
      <c r="V3" s="7"/>
      <c r="W3" s="8"/>
      <c r="X3" s="7"/>
      <c r="Y3" s="7"/>
    </row>
    <row r="4" spans="1:25" ht="20.25">
      <c r="A4" s="1"/>
      <c r="B4" s="2"/>
      <c r="C4" s="2"/>
      <c r="D4" s="2"/>
      <c r="E4" s="3"/>
      <c r="F4" s="3"/>
      <c r="H4" s="7"/>
      <c r="I4" s="11" t="s">
        <v>3</v>
      </c>
      <c r="J4" s="7"/>
      <c r="K4" s="7"/>
      <c r="L4" s="7"/>
      <c r="M4" s="3"/>
      <c r="O4" s="3"/>
      <c r="P4" s="12"/>
      <c r="Q4" s="3"/>
      <c r="R4" s="7"/>
      <c r="S4" s="7"/>
      <c r="T4" s="7"/>
      <c r="U4" s="7"/>
      <c r="V4" s="7"/>
      <c r="W4" s="8"/>
      <c r="X4" s="7"/>
      <c r="Y4" s="7"/>
    </row>
    <row r="5" spans="1:25" ht="26.25">
      <c r="A5" s="1"/>
      <c r="B5" s="2"/>
      <c r="C5" s="2"/>
      <c r="D5" s="2"/>
      <c r="E5" s="3"/>
      <c r="F5" s="13" t="s">
        <v>4</v>
      </c>
      <c r="G5" s="7"/>
      <c r="H5" s="7"/>
      <c r="I5" s="7"/>
      <c r="J5" s="7"/>
      <c r="K5" s="7"/>
      <c r="L5" s="3"/>
      <c r="N5" s="3"/>
      <c r="O5" s="3"/>
      <c r="P5" s="7"/>
      <c r="Q5" s="3"/>
      <c r="R5" s="7"/>
      <c r="S5" s="7"/>
      <c r="T5" s="7"/>
      <c r="U5" s="7"/>
      <c r="V5" s="7"/>
      <c r="W5" s="8"/>
      <c r="X5" s="7"/>
      <c r="Y5" s="7"/>
    </row>
    <row r="6" spans="1:25" s="50" customFormat="1" ht="26.25">
      <c r="A6" s="39"/>
      <c r="B6" s="48"/>
      <c r="C6" s="48"/>
      <c r="D6" s="49"/>
      <c r="E6" s="13" t="s">
        <v>797</v>
      </c>
      <c r="F6" s="49"/>
      <c r="G6" s="13"/>
      <c r="I6" s="13"/>
      <c r="J6" s="49"/>
      <c r="K6" s="49"/>
      <c r="L6" s="49"/>
      <c r="N6" s="49"/>
      <c r="O6" s="40"/>
      <c r="P6" s="49"/>
      <c r="Q6" s="40"/>
      <c r="R6" s="40"/>
      <c r="S6" s="40"/>
      <c r="T6" s="40"/>
      <c r="U6" s="40"/>
      <c r="V6" s="40"/>
      <c r="W6" s="49" t="s">
        <v>798</v>
      </c>
      <c r="X6" s="40"/>
      <c r="Y6" s="40"/>
    </row>
    <row r="7" spans="1:25" s="50" customFormat="1" ht="16.5">
      <c r="A7" s="39"/>
      <c r="B7" s="48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0"/>
      <c r="R7" s="40"/>
      <c r="S7" s="40"/>
      <c r="T7" s="40"/>
      <c r="U7" s="40"/>
      <c r="V7" s="40"/>
      <c r="W7" s="40"/>
      <c r="X7" s="40"/>
      <c r="Y7" s="40"/>
    </row>
    <row r="8" spans="1:25" ht="125.25">
      <c r="A8" s="42" t="s">
        <v>5</v>
      </c>
      <c r="B8" s="15" t="s">
        <v>6</v>
      </c>
      <c r="C8" s="15" t="s">
        <v>7</v>
      </c>
      <c r="D8" s="43" t="s">
        <v>8</v>
      </c>
      <c r="E8" s="43" t="s">
        <v>9</v>
      </c>
      <c r="F8" s="43" t="s">
        <v>10</v>
      </c>
      <c r="G8" s="43" t="s">
        <v>11</v>
      </c>
      <c r="H8" s="43" t="s">
        <v>12</v>
      </c>
      <c r="I8" s="43" t="s">
        <v>13</v>
      </c>
      <c r="J8" s="43" t="s">
        <v>14</v>
      </c>
      <c r="K8" s="43" t="s">
        <v>15</v>
      </c>
      <c r="L8" s="43" t="s">
        <v>16</v>
      </c>
      <c r="M8" s="44" t="s">
        <v>17</v>
      </c>
      <c r="N8" s="45" t="s">
        <v>18</v>
      </c>
      <c r="O8" s="46" t="s">
        <v>19</v>
      </c>
      <c r="P8" s="46" t="s">
        <v>20</v>
      </c>
      <c r="Q8" s="47" t="s">
        <v>21</v>
      </c>
      <c r="R8" s="47" t="s">
        <v>9</v>
      </c>
      <c r="S8" s="47" t="s">
        <v>10</v>
      </c>
      <c r="T8" s="47" t="s">
        <v>11</v>
      </c>
      <c r="U8" s="47" t="s">
        <v>12</v>
      </c>
      <c r="V8" s="47" t="s">
        <v>13</v>
      </c>
      <c r="W8" s="47" t="s">
        <v>14</v>
      </c>
      <c r="X8" s="47" t="s">
        <v>15</v>
      </c>
      <c r="Y8" s="47" t="s">
        <v>16</v>
      </c>
    </row>
    <row r="9" spans="1:25" ht="16.5">
      <c r="A9" s="16">
        <v>1</v>
      </c>
      <c r="B9" s="17" t="s">
        <v>22</v>
      </c>
      <c r="C9" s="17" t="s">
        <v>23</v>
      </c>
      <c r="D9" s="18">
        <v>31</v>
      </c>
      <c r="E9" s="18">
        <v>23.25</v>
      </c>
      <c r="F9" s="18">
        <v>16.5</v>
      </c>
      <c r="G9" s="19">
        <v>17.25</v>
      </c>
      <c r="H9" s="19">
        <v>21.375</v>
      </c>
      <c r="I9" s="19">
        <v>20</v>
      </c>
      <c r="J9" s="19">
        <v>7.875</v>
      </c>
      <c r="K9" s="19">
        <v>24.75</v>
      </c>
      <c r="L9" s="18">
        <v>18</v>
      </c>
      <c r="M9" s="20">
        <v>180</v>
      </c>
      <c r="N9" s="18">
        <v>7.2</v>
      </c>
      <c r="O9" s="14" t="s">
        <v>794</v>
      </c>
      <c r="P9" s="14" t="s">
        <v>795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2">
        <v>1</v>
      </c>
      <c r="X9" s="21">
        <v>0</v>
      </c>
      <c r="Y9" s="21">
        <v>0</v>
      </c>
    </row>
    <row r="10" spans="1:25" ht="16.5">
      <c r="A10" s="16">
        <v>2</v>
      </c>
      <c r="B10" s="23" t="s">
        <v>24</v>
      </c>
      <c r="C10" s="23" t="s">
        <v>23</v>
      </c>
      <c r="D10" s="18">
        <v>37.25</v>
      </c>
      <c r="E10" s="18">
        <v>29.625</v>
      </c>
      <c r="F10" s="18">
        <v>26.5</v>
      </c>
      <c r="G10" s="19">
        <v>30</v>
      </c>
      <c r="H10" s="19">
        <v>28.875</v>
      </c>
      <c r="I10" s="19">
        <v>25.666666666666668</v>
      </c>
      <c r="J10" s="19">
        <v>14.625</v>
      </c>
      <c r="K10" s="19">
        <v>34.5</v>
      </c>
      <c r="L10" s="18">
        <v>16</v>
      </c>
      <c r="M10" s="20">
        <v>243.04166666666666</v>
      </c>
      <c r="N10" s="18">
        <v>9.7216666666666658</v>
      </c>
      <c r="O10" s="14" t="s">
        <v>794</v>
      </c>
      <c r="P10" s="14" t="s">
        <v>795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2">
        <v>1</v>
      </c>
      <c r="X10" s="21">
        <v>0</v>
      </c>
      <c r="Y10" s="21">
        <v>0</v>
      </c>
    </row>
    <row r="11" spans="1:25" ht="16.5">
      <c r="A11" s="16">
        <v>3</v>
      </c>
      <c r="B11" s="24" t="s">
        <v>25</v>
      </c>
      <c r="C11" s="24" t="s">
        <v>26</v>
      </c>
      <c r="D11" s="18">
        <v>42.75</v>
      </c>
      <c r="E11" s="18">
        <v>37.125</v>
      </c>
      <c r="F11" s="18">
        <v>29.5</v>
      </c>
      <c r="G11" s="19">
        <v>24</v>
      </c>
      <c r="H11" s="19">
        <v>34.875</v>
      </c>
      <c r="I11" s="19">
        <v>24.333333333333332</v>
      </c>
      <c r="J11" s="19">
        <v>17.625</v>
      </c>
      <c r="K11" s="19">
        <v>36.75</v>
      </c>
      <c r="L11" s="18">
        <v>27</v>
      </c>
      <c r="M11" s="20">
        <v>273.95833333333337</v>
      </c>
      <c r="N11" s="18">
        <v>10.958333333333336</v>
      </c>
      <c r="O11" s="14" t="s">
        <v>796</v>
      </c>
      <c r="P11" s="14" t="s">
        <v>795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2">
        <v>0</v>
      </c>
      <c r="X11" s="21">
        <v>0</v>
      </c>
      <c r="Y11" s="21">
        <v>0</v>
      </c>
    </row>
    <row r="12" spans="1:25" ht="16.5">
      <c r="A12" s="16">
        <v>4</v>
      </c>
      <c r="B12" s="25" t="s">
        <v>27</v>
      </c>
      <c r="C12" s="25" t="s">
        <v>28</v>
      </c>
      <c r="D12" s="18">
        <v>43</v>
      </c>
      <c r="E12" s="18">
        <v>33.75</v>
      </c>
      <c r="F12" s="18">
        <v>40.25</v>
      </c>
      <c r="G12" s="19">
        <v>43.5</v>
      </c>
      <c r="H12" s="19">
        <v>36.75</v>
      </c>
      <c r="I12" s="19">
        <v>25.333333333333332</v>
      </c>
      <c r="J12" s="19">
        <v>25.125</v>
      </c>
      <c r="K12" s="19">
        <v>43.5</v>
      </c>
      <c r="L12" s="18">
        <v>32.33</v>
      </c>
      <c r="M12" s="20">
        <v>323.53833333333336</v>
      </c>
      <c r="N12" s="18">
        <v>12.941533333333334</v>
      </c>
      <c r="O12" s="14" t="s">
        <v>796</v>
      </c>
      <c r="P12" s="14" t="s">
        <v>795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2">
        <v>0</v>
      </c>
      <c r="X12" s="21">
        <v>0</v>
      </c>
      <c r="Y12" s="21">
        <v>0</v>
      </c>
    </row>
    <row r="13" spans="1:25" ht="16.5">
      <c r="A13" s="16">
        <v>5</v>
      </c>
      <c r="B13" s="25" t="s">
        <v>29</v>
      </c>
      <c r="C13" s="25" t="s">
        <v>30</v>
      </c>
      <c r="D13" s="18">
        <v>30</v>
      </c>
      <c r="E13" s="18">
        <v>23.625</v>
      </c>
      <c r="F13" s="18">
        <v>17</v>
      </c>
      <c r="G13" s="19">
        <v>8.25</v>
      </c>
      <c r="H13" s="19">
        <v>20.25</v>
      </c>
      <c r="I13" s="19">
        <v>13.333333333333334</v>
      </c>
      <c r="J13" s="19">
        <v>8.25</v>
      </c>
      <c r="K13" s="19">
        <v>42</v>
      </c>
      <c r="L13" s="18">
        <v>16</v>
      </c>
      <c r="M13" s="20">
        <v>178.70833333333331</v>
      </c>
      <c r="N13" s="18">
        <v>7.1483333333333325</v>
      </c>
      <c r="O13" s="14" t="s">
        <v>794</v>
      </c>
      <c r="P13" s="14" t="s">
        <v>795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2">
        <v>1</v>
      </c>
      <c r="X13" s="21">
        <v>0</v>
      </c>
      <c r="Y13" s="21">
        <v>0</v>
      </c>
    </row>
    <row r="14" spans="1:25" ht="16.5">
      <c r="A14" s="16">
        <v>6</v>
      </c>
      <c r="B14" s="26" t="s">
        <v>31</v>
      </c>
      <c r="C14" s="26" t="s">
        <v>32</v>
      </c>
      <c r="D14" s="18">
        <v>30</v>
      </c>
      <c r="E14" s="18">
        <v>30</v>
      </c>
      <c r="F14" s="18">
        <v>22.5</v>
      </c>
      <c r="G14" s="19">
        <v>17.25</v>
      </c>
      <c r="H14" s="19">
        <v>26.625</v>
      </c>
      <c r="I14" s="19">
        <v>22.666666666666668</v>
      </c>
      <c r="J14" s="19">
        <v>21.75</v>
      </c>
      <c r="K14" s="19">
        <v>36</v>
      </c>
      <c r="L14" s="18">
        <v>17.329999999999998</v>
      </c>
      <c r="M14" s="20">
        <v>224.12166666666667</v>
      </c>
      <c r="N14" s="18">
        <v>8.9648666666666674</v>
      </c>
      <c r="O14" s="14" t="s">
        <v>794</v>
      </c>
      <c r="P14" s="14" t="s">
        <v>795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2">
        <v>0</v>
      </c>
      <c r="X14" s="21">
        <v>0</v>
      </c>
      <c r="Y14" s="21">
        <v>0</v>
      </c>
    </row>
    <row r="15" spans="1:25" ht="16.5">
      <c r="A15" s="16">
        <v>7</v>
      </c>
      <c r="B15" s="27" t="s">
        <v>33</v>
      </c>
      <c r="C15" s="27" t="s">
        <v>34</v>
      </c>
      <c r="D15" s="18">
        <v>42.75</v>
      </c>
      <c r="E15" s="18">
        <v>33</v>
      </c>
      <c r="F15" s="18">
        <v>26</v>
      </c>
      <c r="G15" s="19">
        <v>23.25</v>
      </c>
      <c r="H15" s="19">
        <v>31.125</v>
      </c>
      <c r="I15" s="19">
        <v>25.333333333333332</v>
      </c>
      <c r="J15" s="19">
        <v>18.375</v>
      </c>
      <c r="K15" s="19">
        <v>34.125</v>
      </c>
      <c r="L15" s="18">
        <v>24</v>
      </c>
      <c r="M15" s="20">
        <v>257.95833333333337</v>
      </c>
      <c r="N15" s="18">
        <v>10.318333333333335</v>
      </c>
      <c r="O15" s="14" t="s">
        <v>796</v>
      </c>
      <c r="P15" s="14" t="s">
        <v>795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2">
        <v>0</v>
      </c>
      <c r="X15" s="21">
        <v>0</v>
      </c>
      <c r="Y15" s="21">
        <v>0</v>
      </c>
    </row>
    <row r="16" spans="1:25" ht="16.5">
      <c r="A16" s="16">
        <v>8</v>
      </c>
      <c r="B16" s="23" t="s">
        <v>35</v>
      </c>
      <c r="C16" s="23" t="s">
        <v>36</v>
      </c>
      <c r="D16" s="18">
        <v>21.5</v>
      </c>
      <c r="E16" s="18">
        <v>27.375</v>
      </c>
      <c r="F16" s="18">
        <v>19.75</v>
      </c>
      <c r="G16" s="19">
        <v>14.25</v>
      </c>
      <c r="H16" s="19">
        <v>25.5</v>
      </c>
      <c r="I16" s="19">
        <v>16.666666666666668</v>
      </c>
      <c r="J16" s="19">
        <v>8.25</v>
      </c>
      <c r="K16" s="19">
        <v>36</v>
      </c>
      <c r="L16" s="18">
        <v>17</v>
      </c>
      <c r="M16" s="20">
        <v>186.29166666666669</v>
      </c>
      <c r="N16" s="18">
        <v>7.4516666666666671</v>
      </c>
      <c r="O16" s="14" t="s">
        <v>794</v>
      </c>
      <c r="P16" s="14" t="s">
        <v>795</v>
      </c>
      <c r="Q16" s="21">
        <v>0</v>
      </c>
      <c r="R16" s="21">
        <v>0</v>
      </c>
      <c r="S16" s="21">
        <v>0</v>
      </c>
      <c r="T16" s="21">
        <v>1</v>
      </c>
      <c r="U16" s="21">
        <v>0</v>
      </c>
      <c r="V16" s="21">
        <v>0</v>
      </c>
      <c r="W16" s="22">
        <v>1</v>
      </c>
      <c r="X16" s="21">
        <v>0</v>
      </c>
      <c r="Y16" s="21">
        <v>0</v>
      </c>
    </row>
    <row r="17" spans="1:25" ht="16.5">
      <c r="A17" s="16">
        <v>9</v>
      </c>
      <c r="B17" s="28" t="s">
        <v>37</v>
      </c>
      <c r="C17" s="28" t="s">
        <v>38</v>
      </c>
      <c r="D17" s="18">
        <v>30</v>
      </c>
      <c r="E17" s="18">
        <v>22.875</v>
      </c>
      <c r="F17" s="18">
        <v>9.75</v>
      </c>
      <c r="G17" s="19">
        <v>12</v>
      </c>
      <c r="H17" s="19">
        <v>20.625</v>
      </c>
      <c r="I17" s="19">
        <v>10</v>
      </c>
      <c r="J17" s="19">
        <v>12.75</v>
      </c>
      <c r="K17" s="19">
        <v>31.25</v>
      </c>
      <c r="L17" s="18">
        <v>8</v>
      </c>
      <c r="M17" s="20">
        <v>157.25</v>
      </c>
      <c r="N17" s="18">
        <v>6.29</v>
      </c>
      <c r="O17" s="14" t="s">
        <v>794</v>
      </c>
      <c r="P17" s="14" t="s">
        <v>795</v>
      </c>
      <c r="Q17" s="21">
        <v>0</v>
      </c>
      <c r="R17" s="21">
        <v>0</v>
      </c>
      <c r="S17" s="21">
        <v>1</v>
      </c>
      <c r="T17" s="21">
        <v>1</v>
      </c>
      <c r="U17" s="21">
        <v>0</v>
      </c>
      <c r="V17" s="21">
        <v>0</v>
      </c>
      <c r="W17" s="22">
        <v>1</v>
      </c>
      <c r="X17" s="21">
        <v>0</v>
      </c>
      <c r="Y17" s="21">
        <v>1</v>
      </c>
    </row>
    <row r="18" spans="1:25" ht="16.5">
      <c r="A18" s="29">
        <v>10</v>
      </c>
      <c r="B18" s="23" t="s">
        <v>39</v>
      </c>
      <c r="C18" s="23" t="s">
        <v>40</v>
      </c>
      <c r="D18" s="18">
        <v>48</v>
      </c>
      <c r="E18" s="18">
        <v>40.125</v>
      </c>
      <c r="F18" s="18">
        <v>34.75</v>
      </c>
      <c r="G18" s="19">
        <v>36.75</v>
      </c>
      <c r="H18" s="19">
        <v>30</v>
      </c>
      <c r="I18" s="19">
        <v>21.333333333333332</v>
      </c>
      <c r="J18" s="19">
        <v>21.75</v>
      </c>
      <c r="K18" s="19">
        <v>37.875</v>
      </c>
      <c r="L18" s="18">
        <v>23.67</v>
      </c>
      <c r="M18" s="20">
        <v>294.25333333333339</v>
      </c>
      <c r="N18" s="18">
        <v>11.770133333333336</v>
      </c>
      <c r="O18" s="14" t="s">
        <v>796</v>
      </c>
      <c r="P18" s="14" t="s">
        <v>795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2">
        <v>0</v>
      </c>
      <c r="X18" s="21">
        <v>0</v>
      </c>
      <c r="Y18" s="21">
        <v>0</v>
      </c>
    </row>
    <row r="19" spans="1:25" ht="16.5">
      <c r="A19" s="16">
        <v>11</v>
      </c>
      <c r="B19" s="23" t="s">
        <v>41</v>
      </c>
      <c r="C19" s="23" t="s">
        <v>42</v>
      </c>
      <c r="D19" s="18">
        <v>22.75</v>
      </c>
      <c r="E19" s="18">
        <v>24</v>
      </c>
      <c r="F19" s="18">
        <v>17.25</v>
      </c>
      <c r="G19" s="19">
        <v>11.625</v>
      </c>
      <c r="H19" s="19">
        <v>23.625</v>
      </c>
      <c r="I19" s="19">
        <v>14.666666666666666</v>
      </c>
      <c r="J19" s="19">
        <v>7.875</v>
      </c>
      <c r="K19" s="19">
        <v>27</v>
      </c>
      <c r="L19" s="18">
        <v>14</v>
      </c>
      <c r="M19" s="20">
        <v>162.79166666666669</v>
      </c>
      <c r="N19" s="18">
        <v>6.5116666666666676</v>
      </c>
      <c r="O19" s="14" t="s">
        <v>794</v>
      </c>
      <c r="P19" s="14" t="s">
        <v>795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0</v>
      </c>
      <c r="W19" s="22">
        <v>1</v>
      </c>
      <c r="X19" s="21">
        <v>0</v>
      </c>
      <c r="Y19" s="21">
        <v>0</v>
      </c>
    </row>
    <row r="20" spans="1:25" ht="16.5">
      <c r="A20" s="16">
        <v>12</v>
      </c>
      <c r="B20" s="23" t="s">
        <v>43</v>
      </c>
      <c r="C20" s="23" t="s">
        <v>44</v>
      </c>
      <c r="D20" s="18">
        <v>39</v>
      </c>
      <c r="E20" s="18">
        <v>32.625</v>
      </c>
      <c r="F20" s="18">
        <v>26</v>
      </c>
      <c r="G20" s="19">
        <v>38.25</v>
      </c>
      <c r="H20" s="19">
        <v>31.125</v>
      </c>
      <c r="I20" s="19">
        <v>21</v>
      </c>
      <c r="J20" s="19">
        <v>14.25</v>
      </c>
      <c r="K20" s="19">
        <v>22.875</v>
      </c>
      <c r="L20" s="18">
        <v>18</v>
      </c>
      <c r="M20" s="20">
        <v>243.125</v>
      </c>
      <c r="N20" s="18">
        <v>9.7249999999999996</v>
      </c>
      <c r="O20" s="14" t="s">
        <v>794</v>
      </c>
      <c r="P20" s="14" t="s">
        <v>795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2">
        <v>1</v>
      </c>
      <c r="X20" s="21">
        <v>0</v>
      </c>
      <c r="Y20" s="21">
        <v>0</v>
      </c>
    </row>
    <row r="21" spans="1:25" ht="16.5">
      <c r="A21" s="16">
        <v>13</v>
      </c>
      <c r="B21" s="23" t="s">
        <v>45</v>
      </c>
      <c r="C21" s="23" t="s">
        <v>46</v>
      </c>
      <c r="D21" s="18">
        <v>40.25</v>
      </c>
      <c r="E21" s="18">
        <v>34.875</v>
      </c>
      <c r="F21" s="18">
        <v>31.75</v>
      </c>
      <c r="G21" s="19">
        <v>30</v>
      </c>
      <c r="H21" s="19">
        <v>23.625</v>
      </c>
      <c r="I21" s="19">
        <v>18</v>
      </c>
      <c r="J21" s="19">
        <v>20.625</v>
      </c>
      <c r="K21" s="19">
        <v>34.5</v>
      </c>
      <c r="L21" s="18">
        <v>18.670000000000002</v>
      </c>
      <c r="M21" s="20">
        <v>252.29500000000002</v>
      </c>
      <c r="N21" s="18">
        <v>10.091800000000001</v>
      </c>
      <c r="O21" s="14" t="s">
        <v>796</v>
      </c>
      <c r="P21" s="14" t="s">
        <v>795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2">
        <v>0</v>
      </c>
      <c r="X21" s="21">
        <v>0</v>
      </c>
      <c r="Y21" s="21">
        <v>0</v>
      </c>
    </row>
    <row r="22" spans="1:25" ht="16.5">
      <c r="A22" s="16">
        <v>14</v>
      </c>
      <c r="B22" s="23" t="s">
        <v>47</v>
      </c>
      <c r="C22" s="23" t="s">
        <v>48</v>
      </c>
      <c r="D22" s="18">
        <v>44.75</v>
      </c>
      <c r="E22" s="18">
        <v>45.375</v>
      </c>
      <c r="F22" s="18">
        <v>30.5</v>
      </c>
      <c r="G22" s="19">
        <v>37.5</v>
      </c>
      <c r="H22" s="19">
        <v>44.625</v>
      </c>
      <c r="I22" s="19">
        <v>26.666666666666668</v>
      </c>
      <c r="J22" s="19">
        <v>36</v>
      </c>
      <c r="K22" s="19">
        <v>41.625</v>
      </c>
      <c r="L22" s="18">
        <v>27</v>
      </c>
      <c r="M22" s="20">
        <v>334.04166666666663</v>
      </c>
      <c r="N22" s="18">
        <v>13.361666666666665</v>
      </c>
      <c r="O22" s="14" t="s">
        <v>796</v>
      </c>
      <c r="P22" s="14" t="s">
        <v>795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2">
        <v>0</v>
      </c>
      <c r="X22" s="21">
        <v>0</v>
      </c>
      <c r="Y22" s="21">
        <v>0</v>
      </c>
    </row>
    <row r="23" spans="1:25" ht="16.5">
      <c r="A23" s="16">
        <v>15</v>
      </c>
      <c r="B23" s="23" t="s">
        <v>49</v>
      </c>
      <c r="C23" s="23" t="s">
        <v>50</v>
      </c>
      <c r="D23" s="18">
        <v>48.5</v>
      </c>
      <c r="E23" s="18">
        <v>45</v>
      </c>
      <c r="F23" s="18">
        <v>36.75</v>
      </c>
      <c r="G23" s="19">
        <v>42.75</v>
      </c>
      <c r="H23" s="19">
        <v>48.75</v>
      </c>
      <c r="I23" s="19">
        <v>32.333333333333336</v>
      </c>
      <c r="J23" s="19">
        <v>25.125</v>
      </c>
      <c r="K23" s="19">
        <v>46.875</v>
      </c>
      <c r="L23" s="18">
        <v>30.67</v>
      </c>
      <c r="M23" s="20">
        <v>356.75333333333339</v>
      </c>
      <c r="N23" s="18">
        <v>14.270133333333336</v>
      </c>
      <c r="O23" s="14" t="s">
        <v>796</v>
      </c>
      <c r="P23" s="14" t="s">
        <v>795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2">
        <v>0</v>
      </c>
      <c r="X23" s="21">
        <v>0</v>
      </c>
      <c r="Y23" s="21">
        <v>0</v>
      </c>
    </row>
    <row r="24" spans="1:25" ht="16.5">
      <c r="A24" s="16">
        <v>16</v>
      </c>
      <c r="B24" s="23" t="s">
        <v>51</v>
      </c>
      <c r="C24" s="23" t="s">
        <v>52</v>
      </c>
      <c r="D24" s="18">
        <v>42.5</v>
      </c>
      <c r="E24" s="18">
        <v>40.5</v>
      </c>
      <c r="F24" s="18">
        <v>33</v>
      </c>
      <c r="G24" s="19">
        <v>30</v>
      </c>
      <c r="H24" s="19">
        <v>33</v>
      </c>
      <c r="I24" s="19">
        <v>19.333333333333332</v>
      </c>
      <c r="J24" s="19">
        <v>17.25</v>
      </c>
      <c r="K24" s="19">
        <v>28.5</v>
      </c>
      <c r="L24" s="18">
        <v>30.67</v>
      </c>
      <c r="M24" s="20">
        <v>274.75333333333333</v>
      </c>
      <c r="N24" s="18">
        <v>10.990133333333333</v>
      </c>
      <c r="O24" s="14" t="s">
        <v>796</v>
      </c>
      <c r="P24" s="14" t="s">
        <v>795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2">
        <v>0</v>
      </c>
      <c r="X24" s="21">
        <v>0</v>
      </c>
      <c r="Y24" s="21">
        <v>0</v>
      </c>
    </row>
    <row r="25" spans="1:25" ht="16.5">
      <c r="A25" s="16">
        <v>17</v>
      </c>
      <c r="B25" s="30" t="s">
        <v>53</v>
      </c>
      <c r="C25" s="30" t="s">
        <v>26</v>
      </c>
      <c r="D25" s="18">
        <v>30.75</v>
      </c>
      <c r="E25" s="18">
        <v>29.625</v>
      </c>
      <c r="F25" s="18">
        <v>26</v>
      </c>
      <c r="G25" s="19">
        <v>22.5</v>
      </c>
      <c r="H25" s="19">
        <v>26.25</v>
      </c>
      <c r="I25" s="19">
        <v>22.333333333333332</v>
      </c>
      <c r="J25" s="19">
        <v>9.75</v>
      </c>
      <c r="K25" s="19">
        <v>21.375</v>
      </c>
      <c r="L25" s="18">
        <v>9</v>
      </c>
      <c r="M25" s="20">
        <v>197.58333333333334</v>
      </c>
      <c r="N25" s="18">
        <v>7.9033333333333333</v>
      </c>
      <c r="O25" s="14" t="s">
        <v>794</v>
      </c>
      <c r="P25" s="14" t="s">
        <v>795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2">
        <v>1</v>
      </c>
      <c r="X25" s="21">
        <v>0</v>
      </c>
      <c r="Y25" s="21">
        <v>1</v>
      </c>
    </row>
    <row r="26" spans="1:25" ht="16.5">
      <c r="A26" s="16">
        <v>18</v>
      </c>
      <c r="B26" s="30" t="s">
        <v>54</v>
      </c>
      <c r="C26" s="30" t="s">
        <v>55</v>
      </c>
      <c r="D26" s="18">
        <v>21.25</v>
      </c>
      <c r="E26" s="18">
        <v>26.625</v>
      </c>
      <c r="F26" s="18">
        <v>16</v>
      </c>
      <c r="G26" s="19">
        <v>12</v>
      </c>
      <c r="H26" s="19">
        <v>17.625</v>
      </c>
      <c r="I26" s="19">
        <v>13.333333333333334</v>
      </c>
      <c r="J26" s="19">
        <v>9</v>
      </c>
      <c r="K26" s="19">
        <v>21</v>
      </c>
      <c r="L26" s="18">
        <v>6.67</v>
      </c>
      <c r="M26" s="20">
        <v>143.5033333333333</v>
      </c>
      <c r="N26" s="18">
        <v>5.7401333333333318</v>
      </c>
      <c r="O26" s="14" t="s">
        <v>794</v>
      </c>
      <c r="P26" s="14" t="s">
        <v>795</v>
      </c>
      <c r="Q26" s="21">
        <v>0</v>
      </c>
      <c r="R26" s="21">
        <v>0</v>
      </c>
      <c r="S26" s="21">
        <v>0</v>
      </c>
      <c r="T26" s="21">
        <v>1</v>
      </c>
      <c r="U26" s="21">
        <v>0</v>
      </c>
      <c r="V26" s="21">
        <v>0</v>
      </c>
      <c r="W26" s="22">
        <v>1</v>
      </c>
      <c r="X26" s="21">
        <v>0</v>
      </c>
      <c r="Y26" s="21">
        <v>1</v>
      </c>
    </row>
    <row r="27" spans="1:25" ht="16.5">
      <c r="A27" s="16">
        <v>19</v>
      </c>
      <c r="B27" s="24" t="s">
        <v>56</v>
      </c>
      <c r="C27" s="24" t="s">
        <v>57</v>
      </c>
      <c r="D27" s="18">
        <v>27.5</v>
      </c>
      <c r="E27" s="18">
        <v>29.25</v>
      </c>
      <c r="F27" s="18">
        <v>24.25</v>
      </c>
      <c r="G27" s="19">
        <v>24.75</v>
      </c>
      <c r="H27" s="19">
        <v>23.625</v>
      </c>
      <c r="I27" s="19">
        <v>17.333333333333332</v>
      </c>
      <c r="J27" s="19">
        <v>23.625</v>
      </c>
      <c r="K27" s="19">
        <v>18.75</v>
      </c>
      <c r="L27" s="18">
        <v>21</v>
      </c>
      <c r="M27" s="20">
        <v>210.08333333333334</v>
      </c>
      <c r="N27" s="18">
        <v>8.4033333333333342</v>
      </c>
      <c r="O27" s="14" t="s">
        <v>794</v>
      </c>
      <c r="P27" s="14" t="s">
        <v>795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2">
        <v>0</v>
      </c>
      <c r="X27" s="21">
        <v>0</v>
      </c>
      <c r="Y27" s="21">
        <v>0</v>
      </c>
    </row>
    <row r="28" spans="1:25" ht="16.5">
      <c r="A28" s="16">
        <v>20</v>
      </c>
      <c r="B28" s="30" t="s">
        <v>58</v>
      </c>
      <c r="C28" s="30" t="s">
        <v>59</v>
      </c>
      <c r="D28" s="18">
        <v>33</v>
      </c>
      <c r="E28" s="18">
        <v>26.25</v>
      </c>
      <c r="F28" s="18">
        <v>25.25</v>
      </c>
      <c r="G28" s="19">
        <v>24</v>
      </c>
      <c r="H28" s="19">
        <v>26.625</v>
      </c>
      <c r="I28" s="19">
        <v>22.666666666666668</v>
      </c>
      <c r="J28" s="19">
        <v>7.875</v>
      </c>
      <c r="K28" s="19">
        <v>29.625</v>
      </c>
      <c r="L28" s="18">
        <v>20.67</v>
      </c>
      <c r="M28" s="20">
        <v>215.96166666666664</v>
      </c>
      <c r="N28" s="18">
        <v>8.6384666666666661</v>
      </c>
      <c r="O28" s="14" t="s">
        <v>794</v>
      </c>
      <c r="P28" s="14" t="s">
        <v>795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2">
        <v>1</v>
      </c>
      <c r="X28" s="21">
        <v>0</v>
      </c>
      <c r="Y28" s="21">
        <v>0</v>
      </c>
    </row>
    <row r="29" spans="1:25" ht="16.5">
      <c r="A29" s="16">
        <v>21</v>
      </c>
      <c r="B29" s="30" t="s">
        <v>60</v>
      </c>
      <c r="C29" s="30" t="s">
        <v>61</v>
      </c>
      <c r="D29" s="18">
        <v>30</v>
      </c>
      <c r="E29" s="18">
        <v>33.75</v>
      </c>
      <c r="F29" s="18">
        <v>30</v>
      </c>
      <c r="G29" s="19">
        <v>19.5</v>
      </c>
      <c r="H29" s="19">
        <v>27</v>
      </c>
      <c r="I29" s="19">
        <v>20</v>
      </c>
      <c r="J29" s="19">
        <v>11.25</v>
      </c>
      <c r="K29" s="19">
        <v>36</v>
      </c>
      <c r="L29" s="18">
        <v>15.33</v>
      </c>
      <c r="M29" s="20">
        <v>222.83</v>
      </c>
      <c r="N29" s="18">
        <v>8.9131999999999998</v>
      </c>
      <c r="O29" s="14" t="s">
        <v>794</v>
      </c>
      <c r="P29" s="14" t="s">
        <v>795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2">
        <v>1</v>
      </c>
      <c r="X29" s="21">
        <v>0</v>
      </c>
      <c r="Y29" s="21">
        <v>0</v>
      </c>
    </row>
    <row r="30" spans="1:25" ht="16.5">
      <c r="A30" s="16">
        <v>22</v>
      </c>
      <c r="B30" s="24" t="s">
        <v>28</v>
      </c>
      <c r="C30" s="24" t="s">
        <v>62</v>
      </c>
      <c r="D30" s="18">
        <v>45.5</v>
      </c>
      <c r="E30" s="18">
        <v>30.375</v>
      </c>
      <c r="F30" s="18">
        <v>30</v>
      </c>
      <c r="G30" s="19">
        <v>23.25</v>
      </c>
      <c r="H30" s="19">
        <v>30</v>
      </c>
      <c r="I30" s="19">
        <v>22</v>
      </c>
      <c r="J30" s="19">
        <v>9.75</v>
      </c>
      <c r="K30" s="19">
        <v>28.875</v>
      </c>
      <c r="L30" s="18">
        <v>16</v>
      </c>
      <c r="M30" s="20">
        <v>235.75</v>
      </c>
      <c r="N30" s="18">
        <v>9.43</v>
      </c>
      <c r="O30" s="14" t="s">
        <v>794</v>
      </c>
      <c r="P30" s="14" t="s">
        <v>795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2">
        <v>1</v>
      </c>
      <c r="X30" s="21">
        <v>0</v>
      </c>
      <c r="Y30" s="21">
        <v>0</v>
      </c>
    </row>
    <row r="31" spans="1:25" ht="16.5">
      <c r="A31" s="16">
        <v>23</v>
      </c>
      <c r="B31" s="24" t="s">
        <v>63</v>
      </c>
      <c r="C31" s="24" t="s">
        <v>64</v>
      </c>
      <c r="D31" s="18">
        <v>43.75</v>
      </c>
      <c r="E31" s="18">
        <v>43.125</v>
      </c>
      <c r="F31" s="18">
        <v>37.5</v>
      </c>
      <c r="G31" s="19">
        <v>38.25</v>
      </c>
      <c r="H31" s="19">
        <v>31.5</v>
      </c>
      <c r="I31" s="19">
        <v>27.333333333333332</v>
      </c>
      <c r="J31" s="19">
        <v>18</v>
      </c>
      <c r="K31" s="19">
        <v>36.375</v>
      </c>
      <c r="L31" s="18">
        <v>28.33</v>
      </c>
      <c r="M31" s="20">
        <v>304.16333333333336</v>
      </c>
      <c r="N31" s="18">
        <v>12.166533333333334</v>
      </c>
      <c r="O31" s="14" t="s">
        <v>796</v>
      </c>
      <c r="P31" s="14" t="s">
        <v>795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2">
        <v>0</v>
      </c>
      <c r="X31" s="21">
        <v>0</v>
      </c>
      <c r="Y31" s="21">
        <v>0</v>
      </c>
    </row>
    <row r="32" spans="1:25" ht="16.5">
      <c r="A32" s="16">
        <v>24</v>
      </c>
      <c r="B32" s="24" t="s">
        <v>65</v>
      </c>
      <c r="C32" s="24" t="s">
        <v>66</v>
      </c>
      <c r="D32" s="18">
        <v>44.25</v>
      </c>
      <c r="E32" s="18">
        <v>31.875</v>
      </c>
      <c r="F32" s="18">
        <v>31</v>
      </c>
      <c r="G32" s="19">
        <v>22.875</v>
      </c>
      <c r="H32" s="19">
        <v>31.875</v>
      </c>
      <c r="I32" s="19">
        <v>26.666666666666668</v>
      </c>
      <c r="J32" s="19">
        <v>22.125</v>
      </c>
      <c r="K32" s="19">
        <v>34.125</v>
      </c>
      <c r="L32" s="18">
        <v>20.329999999999998</v>
      </c>
      <c r="M32" s="20">
        <v>265.12166666666667</v>
      </c>
      <c r="N32" s="18">
        <v>10.604866666666666</v>
      </c>
      <c r="O32" s="14" t="s">
        <v>796</v>
      </c>
      <c r="P32" s="14" t="s">
        <v>795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2">
        <v>0</v>
      </c>
      <c r="X32" s="21">
        <v>0</v>
      </c>
      <c r="Y32" s="21">
        <v>0</v>
      </c>
    </row>
    <row r="33" spans="1:25" ht="16.5">
      <c r="A33" s="16">
        <v>25</v>
      </c>
      <c r="B33" s="24" t="s">
        <v>67</v>
      </c>
      <c r="C33" s="24" t="s">
        <v>68</v>
      </c>
      <c r="D33" s="18">
        <v>33</v>
      </c>
      <c r="E33" s="18">
        <v>27.75</v>
      </c>
      <c r="F33" s="18">
        <v>23.5</v>
      </c>
      <c r="G33" s="19">
        <v>21.375</v>
      </c>
      <c r="H33" s="19">
        <v>26.625</v>
      </c>
      <c r="I33" s="19">
        <v>18</v>
      </c>
      <c r="J33" s="19">
        <v>7.5</v>
      </c>
      <c r="K33" s="19">
        <v>36.75</v>
      </c>
      <c r="L33" s="18">
        <v>23.67</v>
      </c>
      <c r="M33" s="20">
        <v>218.17000000000002</v>
      </c>
      <c r="N33" s="18">
        <v>8.7268000000000008</v>
      </c>
      <c r="O33" s="14" t="s">
        <v>794</v>
      </c>
      <c r="P33" s="14" t="s">
        <v>795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2">
        <v>1</v>
      </c>
      <c r="X33" s="21">
        <v>0</v>
      </c>
      <c r="Y33" s="21">
        <v>0</v>
      </c>
    </row>
    <row r="34" spans="1:25" ht="16.5">
      <c r="A34" s="16">
        <v>26</v>
      </c>
      <c r="B34" s="24" t="s">
        <v>69</v>
      </c>
      <c r="C34" s="24" t="s">
        <v>70</v>
      </c>
      <c r="D34" s="18">
        <v>37.5</v>
      </c>
      <c r="E34" s="18">
        <v>30.75</v>
      </c>
      <c r="F34" s="18">
        <v>30</v>
      </c>
      <c r="G34" s="19">
        <v>30.75</v>
      </c>
      <c r="H34" s="19">
        <v>31.875</v>
      </c>
      <c r="I34" s="19">
        <v>19.333333333333332</v>
      </c>
      <c r="J34" s="19">
        <v>13.875</v>
      </c>
      <c r="K34" s="19">
        <v>30.75</v>
      </c>
      <c r="L34" s="18">
        <v>20.67</v>
      </c>
      <c r="M34" s="20">
        <v>245.50333333333333</v>
      </c>
      <c r="N34" s="18">
        <v>9.8201333333333327</v>
      </c>
      <c r="O34" s="14" t="s">
        <v>794</v>
      </c>
      <c r="P34" s="14" t="s">
        <v>795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2">
        <v>1</v>
      </c>
      <c r="X34" s="21">
        <v>0</v>
      </c>
      <c r="Y34" s="21">
        <v>0</v>
      </c>
    </row>
    <row r="35" spans="1:25" ht="16.5">
      <c r="A35" s="16">
        <v>27</v>
      </c>
      <c r="B35" s="24" t="s">
        <v>71</v>
      </c>
      <c r="C35" s="24" t="s">
        <v>72</v>
      </c>
      <c r="D35" s="18">
        <v>48.75</v>
      </c>
      <c r="E35" s="18">
        <v>35.25</v>
      </c>
      <c r="F35" s="18">
        <v>30</v>
      </c>
      <c r="G35" s="19">
        <v>36</v>
      </c>
      <c r="H35" s="19">
        <v>28.875</v>
      </c>
      <c r="I35" s="19">
        <v>24.333333333333332</v>
      </c>
      <c r="J35" s="19">
        <v>27.375</v>
      </c>
      <c r="K35" s="19">
        <v>44.625</v>
      </c>
      <c r="L35" s="18">
        <v>27.67</v>
      </c>
      <c r="M35" s="20">
        <v>302.87833333333339</v>
      </c>
      <c r="N35" s="18">
        <v>12.115133333333336</v>
      </c>
      <c r="O35" s="14" t="s">
        <v>796</v>
      </c>
      <c r="P35" s="14" t="s">
        <v>795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2">
        <v>0</v>
      </c>
      <c r="X35" s="21">
        <v>0</v>
      </c>
      <c r="Y35" s="21">
        <v>0</v>
      </c>
    </row>
    <row r="36" spans="1:25" ht="16.5">
      <c r="A36" s="16">
        <v>28</v>
      </c>
      <c r="B36" s="24" t="s">
        <v>73</v>
      </c>
      <c r="C36" s="31" t="s">
        <v>74</v>
      </c>
      <c r="D36" s="18">
        <v>28</v>
      </c>
      <c r="E36" s="18">
        <v>22.125</v>
      </c>
      <c r="F36" s="18">
        <v>22.75</v>
      </c>
      <c r="G36" s="19">
        <v>33</v>
      </c>
      <c r="H36" s="19">
        <v>22.5</v>
      </c>
      <c r="I36" s="19">
        <v>21.333333333333332</v>
      </c>
      <c r="J36" s="19">
        <v>15.75</v>
      </c>
      <c r="K36" s="19">
        <v>45</v>
      </c>
      <c r="L36" s="18">
        <v>9.67</v>
      </c>
      <c r="M36" s="20">
        <v>220.12833333333333</v>
      </c>
      <c r="N36" s="18">
        <v>8.8051333333333339</v>
      </c>
      <c r="O36" s="14" t="s">
        <v>794</v>
      </c>
      <c r="P36" s="14" t="s">
        <v>795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2">
        <v>0</v>
      </c>
      <c r="X36" s="21">
        <v>0</v>
      </c>
      <c r="Y36" s="21">
        <v>1</v>
      </c>
    </row>
    <row r="37" spans="1:25" ht="16.5">
      <c r="A37" s="16">
        <v>29</v>
      </c>
      <c r="B37" s="24" t="s">
        <v>75</v>
      </c>
      <c r="C37" s="24" t="s">
        <v>76</v>
      </c>
      <c r="D37" s="18">
        <v>32.5</v>
      </c>
      <c r="E37" s="18">
        <v>22.125</v>
      </c>
      <c r="F37" s="18">
        <v>22.5</v>
      </c>
      <c r="G37" s="19">
        <v>22.5</v>
      </c>
      <c r="H37" s="19">
        <v>27.375</v>
      </c>
      <c r="I37" s="19">
        <v>17.333333333333332</v>
      </c>
      <c r="J37" s="19">
        <v>15</v>
      </c>
      <c r="K37" s="19">
        <v>20.25</v>
      </c>
      <c r="L37" s="18">
        <v>18.670000000000002</v>
      </c>
      <c r="M37" s="20">
        <v>198.25333333333333</v>
      </c>
      <c r="N37" s="18">
        <v>7.930133333333333</v>
      </c>
      <c r="O37" s="14" t="s">
        <v>794</v>
      </c>
      <c r="P37" s="14" t="s">
        <v>795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2">
        <v>0</v>
      </c>
      <c r="X37" s="21">
        <v>0</v>
      </c>
      <c r="Y37" s="21">
        <v>0</v>
      </c>
    </row>
    <row r="38" spans="1:25" ht="16.5">
      <c r="A38" s="16">
        <v>30</v>
      </c>
      <c r="B38" s="32" t="s">
        <v>77</v>
      </c>
      <c r="C38" s="32" t="s">
        <v>78</v>
      </c>
      <c r="D38" s="18">
        <v>33</v>
      </c>
      <c r="E38" s="18">
        <v>27.375</v>
      </c>
      <c r="F38" s="18">
        <v>21.5</v>
      </c>
      <c r="G38" s="19">
        <v>30.75</v>
      </c>
      <c r="H38" s="19">
        <v>25.125</v>
      </c>
      <c r="I38" s="19">
        <v>22</v>
      </c>
      <c r="J38" s="19">
        <v>7.875</v>
      </c>
      <c r="K38" s="19">
        <v>39</v>
      </c>
      <c r="L38" s="18">
        <v>18</v>
      </c>
      <c r="M38" s="20">
        <v>224.625</v>
      </c>
      <c r="N38" s="18">
        <v>8.9849999999999994</v>
      </c>
      <c r="O38" s="14" t="s">
        <v>794</v>
      </c>
      <c r="P38" s="14" t="s">
        <v>795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2">
        <v>1</v>
      </c>
      <c r="X38" s="21">
        <v>0</v>
      </c>
      <c r="Y38" s="21">
        <v>0</v>
      </c>
    </row>
    <row r="39" spans="1:25" ht="16.5">
      <c r="A39" s="16">
        <v>31</v>
      </c>
      <c r="B39" s="24" t="s">
        <v>79</v>
      </c>
      <c r="C39" s="24" t="s">
        <v>80</v>
      </c>
      <c r="D39" s="18">
        <v>29.25</v>
      </c>
      <c r="E39" s="18">
        <v>32.625</v>
      </c>
      <c r="F39" s="18">
        <v>18</v>
      </c>
      <c r="G39" s="19">
        <v>24.75</v>
      </c>
      <c r="H39" s="19">
        <v>25.125</v>
      </c>
      <c r="I39" s="19">
        <v>18</v>
      </c>
      <c r="J39" s="19">
        <v>13.125</v>
      </c>
      <c r="K39" s="19">
        <v>21.75</v>
      </c>
      <c r="L39" s="18">
        <v>13</v>
      </c>
      <c r="M39" s="20">
        <v>195.625</v>
      </c>
      <c r="N39" s="18">
        <v>7.8250000000000002</v>
      </c>
      <c r="O39" s="14" t="s">
        <v>794</v>
      </c>
      <c r="P39" s="14" t="s">
        <v>795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2">
        <v>1</v>
      </c>
      <c r="X39" s="21">
        <v>0</v>
      </c>
      <c r="Y39" s="21">
        <v>0</v>
      </c>
    </row>
    <row r="40" spans="1:25" ht="16.5">
      <c r="A40" s="16">
        <v>32</v>
      </c>
      <c r="B40" s="30" t="s">
        <v>81</v>
      </c>
      <c r="C40" s="30" t="s">
        <v>82</v>
      </c>
      <c r="D40" s="18">
        <v>21</v>
      </c>
      <c r="E40" s="18">
        <v>29.25</v>
      </c>
      <c r="F40" s="18">
        <v>30</v>
      </c>
      <c r="G40" s="19">
        <v>21</v>
      </c>
      <c r="H40" s="19">
        <v>27</v>
      </c>
      <c r="I40" s="19">
        <v>19.333333333333332</v>
      </c>
      <c r="J40" s="19">
        <v>7.875</v>
      </c>
      <c r="K40" s="19">
        <v>23.25</v>
      </c>
      <c r="L40" s="18">
        <v>17.329999999999998</v>
      </c>
      <c r="M40" s="20">
        <v>196.03833333333336</v>
      </c>
      <c r="N40" s="18">
        <v>7.8415333333333344</v>
      </c>
      <c r="O40" s="14" t="s">
        <v>794</v>
      </c>
      <c r="P40" s="14" t="s">
        <v>795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2">
        <v>1</v>
      </c>
      <c r="X40" s="21">
        <v>0</v>
      </c>
      <c r="Y40" s="21">
        <v>0</v>
      </c>
    </row>
    <row r="41" spans="1:25" ht="16.5">
      <c r="A41" s="16">
        <v>33</v>
      </c>
      <c r="B41" s="30" t="s">
        <v>83</v>
      </c>
      <c r="C41" s="30" t="s">
        <v>84</v>
      </c>
      <c r="D41" s="18">
        <v>19.5</v>
      </c>
      <c r="E41" s="18">
        <v>20.25</v>
      </c>
      <c r="F41" s="18">
        <v>16</v>
      </c>
      <c r="G41" s="19">
        <v>15</v>
      </c>
      <c r="H41" s="19">
        <v>21.375</v>
      </c>
      <c r="I41" s="19">
        <v>20</v>
      </c>
      <c r="J41" s="19">
        <v>9</v>
      </c>
      <c r="K41" s="19">
        <v>36</v>
      </c>
      <c r="L41" s="18">
        <v>11</v>
      </c>
      <c r="M41" s="20">
        <v>168.125</v>
      </c>
      <c r="N41" s="18">
        <v>6.7249999999999996</v>
      </c>
      <c r="O41" s="14" t="s">
        <v>794</v>
      </c>
      <c r="P41" s="14" t="s">
        <v>795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2">
        <v>1</v>
      </c>
      <c r="X41" s="21">
        <v>0</v>
      </c>
      <c r="Y41" s="21">
        <v>0</v>
      </c>
    </row>
    <row r="42" spans="1:25" ht="16.5">
      <c r="A42" s="16">
        <v>34</v>
      </c>
      <c r="B42" s="33" t="s">
        <v>85</v>
      </c>
      <c r="C42" s="33" t="s">
        <v>86</v>
      </c>
      <c r="D42" s="18">
        <v>23</v>
      </c>
      <c r="E42" s="18">
        <v>21</v>
      </c>
      <c r="F42" s="18">
        <v>21.5</v>
      </c>
      <c r="G42" s="19">
        <v>40.5</v>
      </c>
      <c r="H42" s="19">
        <v>22.5</v>
      </c>
      <c r="I42" s="19">
        <v>16.666666666666668</v>
      </c>
      <c r="J42" s="19">
        <v>7.125</v>
      </c>
      <c r="K42" s="19">
        <v>36</v>
      </c>
      <c r="L42" s="18">
        <v>17.670000000000002</v>
      </c>
      <c r="M42" s="20">
        <v>205.96166666666664</v>
      </c>
      <c r="N42" s="18">
        <v>8.2384666666666657</v>
      </c>
      <c r="O42" s="14" t="s">
        <v>794</v>
      </c>
      <c r="P42" s="14" t="s">
        <v>795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2">
        <v>1</v>
      </c>
      <c r="X42" s="21">
        <v>0</v>
      </c>
      <c r="Y42" s="21">
        <v>0</v>
      </c>
    </row>
    <row r="43" spans="1:25" ht="16.5">
      <c r="A43" s="16">
        <v>35</v>
      </c>
      <c r="B43" s="34" t="s">
        <v>87</v>
      </c>
      <c r="C43" s="34" t="s">
        <v>88</v>
      </c>
      <c r="D43" s="18">
        <v>36.75</v>
      </c>
      <c r="E43" s="18">
        <v>32.625</v>
      </c>
      <c r="F43" s="18">
        <v>24.5</v>
      </c>
      <c r="G43" s="19">
        <v>22.5</v>
      </c>
      <c r="H43" s="19">
        <v>26.625</v>
      </c>
      <c r="I43" s="19">
        <v>20</v>
      </c>
      <c r="J43" s="19">
        <v>18.375</v>
      </c>
      <c r="K43" s="19">
        <v>23.625</v>
      </c>
      <c r="L43" s="18">
        <v>22.67</v>
      </c>
      <c r="M43" s="20">
        <v>227.67000000000002</v>
      </c>
      <c r="N43" s="18">
        <v>9.1067999999999998</v>
      </c>
      <c r="O43" s="14" t="s">
        <v>794</v>
      </c>
      <c r="P43" s="14" t="s">
        <v>795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2">
        <v>0</v>
      </c>
      <c r="X43" s="21">
        <v>0</v>
      </c>
      <c r="Y43" s="21">
        <v>0</v>
      </c>
    </row>
    <row r="44" spans="1:25" ht="16.5">
      <c r="A44" s="16">
        <v>36</v>
      </c>
      <c r="B44" s="28" t="s">
        <v>89</v>
      </c>
      <c r="C44" s="28" t="s">
        <v>90</v>
      </c>
      <c r="D44" s="18">
        <v>29</v>
      </c>
      <c r="E44" s="18">
        <v>34.5</v>
      </c>
      <c r="F44" s="18">
        <v>19.5</v>
      </c>
      <c r="G44" s="19">
        <v>19.5</v>
      </c>
      <c r="H44" s="19">
        <v>22.125</v>
      </c>
      <c r="I44" s="19">
        <v>20</v>
      </c>
      <c r="J44" s="19">
        <v>18</v>
      </c>
      <c r="K44" s="19">
        <v>30</v>
      </c>
      <c r="L44" s="18">
        <v>11</v>
      </c>
      <c r="M44" s="20">
        <v>203.625</v>
      </c>
      <c r="N44" s="18">
        <v>8.1449999999999996</v>
      </c>
      <c r="O44" s="14" t="s">
        <v>794</v>
      </c>
      <c r="P44" s="14" t="s">
        <v>795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2">
        <v>0</v>
      </c>
      <c r="X44" s="21">
        <v>0</v>
      </c>
      <c r="Y44" s="21">
        <v>0</v>
      </c>
    </row>
    <row r="45" spans="1:25" ht="16.5">
      <c r="A45" s="16">
        <v>37</v>
      </c>
      <c r="B45" s="28" t="s">
        <v>91</v>
      </c>
      <c r="C45" s="28" t="s">
        <v>92</v>
      </c>
      <c r="D45" s="18">
        <v>22.5</v>
      </c>
      <c r="E45" s="18">
        <v>23.625</v>
      </c>
      <c r="F45" s="18">
        <v>30.25</v>
      </c>
      <c r="G45" s="19">
        <v>30</v>
      </c>
      <c r="H45" s="19">
        <v>30</v>
      </c>
      <c r="I45" s="19">
        <v>14.666666666666666</v>
      </c>
      <c r="J45" s="19">
        <v>10.5</v>
      </c>
      <c r="K45" s="19">
        <v>31.125</v>
      </c>
      <c r="L45" s="18">
        <v>17</v>
      </c>
      <c r="M45" s="20">
        <v>209.66666666666666</v>
      </c>
      <c r="N45" s="18">
        <v>8.3866666666666667</v>
      </c>
      <c r="O45" s="14" t="s">
        <v>794</v>
      </c>
      <c r="P45" s="14" t="s">
        <v>795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2">
        <v>1</v>
      </c>
      <c r="X45" s="21">
        <v>0</v>
      </c>
      <c r="Y45" s="21">
        <v>0</v>
      </c>
    </row>
    <row r="46" spans="1:25" ht="16.5">
      <c r="A46" s="16">
        <v>38</v>
      </c>
      <c r="B46" s="34" t="s">
        <v>93</v>
      </c>
      <c r="C46" s="34" t="s">
        <v>94</v>
      </c>
      <c r="D46" s="18">
        <v>40.25</v>
      </c>
      <c r="E46" s="18">
        <v>34.5</v>
      </c>
      <c r="F46" s="18">
        <v>25.5</v>
      </c>
      <c r="G46" s="19">
        <v>22.5</v>
      </c>
      <c r="H46" s="19">
        <v>34.5</v>
      </c>
      <c r="I46" s="19">
        <v>22</v>
      </c>
      <c r="J46" s="19">
        <v>15.75</v>
      </c>
      <c r="K46" s="19">
        <v>40.5</v>
      </c>
      <c r="L46" s="18">
        <v>17.329999999999998</v>
      </c>
      <c r="M46" s="20">
        <v>252.82999999999998</v>
      </c>
      <c r="N46" s="18">
        <v>10.113199999999999</v>
      </c>
      <c r="O46" s="14" t="s">
        <v>796</v>
      </c>
      <c r="P46" s="14" t="s">
        <v>795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2">
        <v>0</v>
      </c>
      <c r="X46" s="21">
        <v>0</v>
      </c>
      <c r="Y46" s="21">
        <v>0</v>
      </c>
    </row>
    <row r="47" spans="1:25" ht="16.5">
      <c r="A47" s="16">
        <v>39</v>
      </c>
      <c r="B47" s="34" t="s">
        <v>95</v>
      </c>
      <c r="C47" s="34" t="s">
        <v>96</v>
      </c>
      <c r="D47" s="18">
        <v>37.5</v>
      </c>
      <c r="E47" s="18">
        <v>32.25</v>
      </c>
      <c r="F47" s="18">
        <v>25</v>
      </c>
      <c r="G47" s="19">
        <v>32.625</v>
      </c>
      <c r="H47" s="19">
        <v>27.75</v>
      </c>
      <c r="I47" s="19">
        <v>25.333333333333332</v>
      </c>
      <c r="J47" s="19">
        <v>16.125</v>
      </c>
      <c r="K47" s="19">
        <v>25.875</v>
      </c>
      <c r="L47" s="18">
        <v>26.33</v>
      </c>
      <c r="M47" s="20">
        <v>248.78833333333336</v>
      </c>
      <c r="N47" s="18">
        <v>9.9515333333333338</v>
      </c>
      <c r="O47" s="14" t="s">
        <v>794</v>
      </c>
      <c r="P47" s="14" t="s">
        <v>795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2">
        <v>0</v>
      </c>
      <c r="X47" s="21">
        <v>0</v>
      </c>
      <c r="Y47" s="21">
        <v>0</v>
      </c>
    </row>
    <row r="48" spans="1:25" ht="16.5">
      <c r="A48" s="16">
        <v>40</v>
      </c>
      <c r="B48" s="34" t="s">
        <v>97</v>
      </c>
      <c r="C48" s="34" t="s">
        <v>98</v>
      </c>
      <c r="D48" s="18">
        <v>42</v>
      </c>
      <c r="E48" s="18">
        <v>28.5</v>
      </c>
      <c r="F48" s="18">
        <v>26.5</v>
      </c>
      <c r="G48" s="19">
        <v>10.5</v>
      </c>
      <c r="H48" s="19">
        <v>24.75</v>
      </c>
      <c r="I48" s="19">
        <v>21.333333333333332</v>
      </c>
      <c r="J48" s="19">
        <v>9</v>
      </c>
      <c r="K48" s="19">
        <v>25.875</v>
      </c>
      <c r="L48" s="18">
        <v>11.33</v>
      </c>
      <c r="M48" s="20">
        <v>199.78833333333336</v>
      </c>
      <c r="N48" s="18">
        <v>7.9915333333333338</v>
      </c>
      <c r="O48" s="14" t="s">
        <v>794</v>
      </c>
      <c r="P48" s="14" t="s">
        <v>795</v>
      </c>
      <c r="Q48" s="21">
        <v>0</v>
      </c>
      <c r="R48" s="21">
        <v>0</v>
      </c>
      <c r="S48" s="21">
        <v>0</v>
      </c>
      <c r="T48" s="21">
        <v>1</v>
      </c>
      <c r="U48" s="21">
        <v>0</v>
      </c>
      <c r="V48" s="21">
        <v>0</v>
      </c>
      <c r="W48" s="22">
        <v>1</v>
      </c>
      <c r="X48" s="21">
        <v>0</v>
      </c>
      <c r="Y48" s="21">
        <v>0</v>
      </c>
    </row>
    <row r="49" spans="1:25" ht="16.5">
      <c r="A49" s="16">
        <v>41</v>
      </c>
      <c r="B49" s="34" t="s">
        <v>99</v>
      </c>
      <c r="C49" s="34" t="s">
        <v>100</v>
      </c>
      <c r="D49" s="18">
        <v>36.25</v>
      </c>
      <c r="E49" s="18">
        <v>21.75</v>
      </c>
      <c r="F49" s="18">
        <v>19.5</v>
      </c>
      <c r="G49" s="19">
        <v>16.5</v>
      </c>
      <c r="H49" s="19">
        <v>23.25</v>
      </c>
      <c r="I49" s="19">
        <v>20.666666666666668</v>
      </c>
      <c r="J49" s="19">
        <v>7.875</v>
      </c>
      <c r="K49" s="19">
        <v>10.875</v>
      </c>
      <c r="L49" s="18">
        <v>13.67</v>
      </c>
      <c r="M49" s="20">
        <v>170.33666666666664</v>
      </c>
      <c r="N49" s="18">
        <v>6.8134666666666659</v>
      </c>
      <c r="O49" s="14" t="s">
        <v>794</v>
      </c>
      <c r="P49" s="14" t="s">
        <v>795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2">
        <v>1</v>
      </c>
      <c r="X49" s="21">
        <v>1</v>
      </c>
      <c r="Y49" s="21">
        <v>0</v>
      </c>
    </row>
    <row r="50" spans="1:25" ht="16.5">
      <c r="A50" s="16">
        <v>42</v>
      </c>
      <c r="B50" s="34" t="s">
        <v>101</v>
      </c>
      <c r="C50" s="34" t="s">
        <v>42</v>
      </c>
      <c r="D50" s="18">
        <v>16.75</v>
      </c>
      <c r="E50" s="18">
        <v>17.25</v>
      </c>
      <c r="F50" s="18">
        <v>15.25</v>
      </c>
      <c r="G50" s="19">
        <v>11.25</v>
      </c>
      <c r="H50" s="19">
        <v>24</v>
      </c>
      <c r="I50" s="19">
        <v>16</v>
      </c>
      <c r="J50" s="19">
        <v>9</v>
      </c>
      <c r="K50" s="19">
        <v>9.375</v>
      </c>
      <c r="L50" s="18">
        <v>16.670000000000002</v>
      </c>
      <c r="M50" s="20">
        <v>135.54500000000002</v>
      </c>
      <c r="N50" s="18">
        <v>5.4218000000000011</v>
      </c>
      <c r="O50" s="14" t="s">
        <v>794</v>
      </c>
      <c r="P50" s="14" t="s">
        <v>795</v>
      </c>
      <c r="Q50" s="21">
        <v>0</v>
      </c>
      <c r="R50" s="21">
        <v>0</v>
      </c>
      <c r="S50" s="21">
        <v>0</v>
      </c>
      <c r="T50" s="21">
        <v>1</v>
      </c>
      <c r="U50" s="21">
        <v>0</v>
      </c>
      <c r="V50" s="21">
        <v>0</v>
      </c>
      <c r="W50" s="22">
        <v>1</v>
      </c>
      <c r="X50" s="21">
        <v>1</v>
      </c>
      <c r="Y50" s="21">
        <v>0</v>
      </c>
    </row>
    <row r="51" spans="1:25" ht="16.5">
      <c r="A51" s="16">
        <v>43</v>
      </c>
      <c r="B51" s="34" t="s">
        <v>102</v>
      </c>
      <c r="C51" s="34" t="s">
        <v>103</v>
      </c>
      <c r="D51" s="18">
        <v>17</v>
      </c>
      <c r="E51" s="18">
        <v>24.375</v>
      </c>
      <c r="F51" s="18">
        <v>15</v>
      </c>
      <c r="G51" s="19">
        <v>12.375</v>
      </c>
      <c r="H51" s="19">
        <v>21.75</v>
      </c>
      <c r="I51" s="19">
        <v>22.333333333333332</v>
      </c>
      <c r="J51" s="19">
        <v>13.875</v>
      </c>
      <c r="K51" s="19">
        <v>13.875</v>
      </c>
      <c r="L51" s="18">
        <v>12</v>
      </c>
      <c r="M51" s="20">
        <v>152.58333333333331</v>
      </c>
      <c r="N51" s="18">
        <v>6.1033333333333326</v>
      </c>
      <c r="O51" s="14" t="s">
        <v>794</v>
      </c>
      <c r="P51" s="14" t="s">
        <v>795</v>
      </c>
      <c r="Q51" s="21">
        <v>0</v>
      </c>
      <c r="R51" s="21">
        <v>0</v>
      </c>
      <c r="S51" s="21">
        <v>0</v>
      </c>
      <c r="T51" s="21">
        <v>1</v>
      </c>
      <c r="U51" s="21">
        <v>0</v>
      </c>
      <c r="V51" s="21">
        <v>0</v>
      </c>
      <c r="W51" s="22">
        <v>1</v>
      </c>
      <c r="X51" s="21">
        <v>1</v>
      </c>
      <c r="Y51" s="21">
        <v>0</v>
      </c>
    </row>
    <row r="52" spans="1:25" ht="16.5">
      <c r="A52" s="16">
        <v>44</v>
      </c>
      <c r="B52" s="35" t="s">
        <v>104</v>
      </c>
      <c r="C52" s="35" t="s">
        <v>105</v>
      </c>
      <c r="D52" s="18">
        <v>24.25</v>
      </c>
      <c r="E52" s="18">
        <v>24.375</v>
      </c>
      <c r="F52" s="18">
        <v>33</v>
      </c>
      <c r="G52" s="19">
        <v>18.375</v>
      </c>
      <c r="H52" s="19">
        <v>26.25</v>
      </c>
      <c r="I52" s="19">
        <v>18.666666666666668</v>
      </c>
      <c r="J52" s="19">
        <v>10.875</v>
      </c>
      <c r="K52" s="19">
        <v>39</v>
      </c>
      <c r="L52" s="18">
        <v>14</v>
      </c>
      <c r="M52" s="20">
        <v>208.79166666666666</v>
      </c>
      <c r="N52" s="18">
        <v>8.3516666666666666</v>
      </c>
      <c r="O52" s="14" t="s">
        <v>794</v>
      </c>
      <c r="P52" s="14" t="s">
        <v>795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2">
        <v>1</v>
      </c>
      <c r="X52" s="21">
        <v>0</v>
      </c>
      <c r="Y52" s="21">
        <v>0</v>
      </c>
    </row>
    <row r="53" spans="1:25" ht="16.5">
      <c r="A53" s="16">
        <v>45</v>
      </c>
      <c r="B53" s="34" t="s">
        <v>106</v>
      </c>
      <c r="C53" s="34" t="s">
        <v>107</v>
      </c>
      <c r="D53" s="18">
        <v>42.5</v>
      </c>
      <c r="E53" s="18">
        <v>34.875</v>
      </c>
      <c r="F53" s="18">
        <v>25.5</v>
      </c>
      <c r="G53" s="19">
        <v>28.5</v>
      </c>
      <c r="H53" s="19">
        <v>29.625</v>
      </c>
      <c r="I53" s="19">
        <v>22.333333333333332</v>
      </c>
      <c r="J53" s="19">
        <v>15</v>
      </c>
      <c r="K53" s="19">
        <v>36.375</v>
      </c>
      <c r="L53" s="18">
        <v>21.33</v>
      </c>
      <c r="M53" s="20">
        <v>256.03833333333336</v>
      </c>
      <c r="N53" s="36">
        <v>10.241533333333335</v>
      </c>
      <c r="O53" s="14" t="s">
        <v>796</v>
      </c>
      <c r="P53" s="14" t="s">
        <v>795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2">
        <v>0</v>
      </c>
      <c r="X53" s="21">
        <v>0</v>
      </c>
      <c r="Y53" s="21">
        <v>0</v>
      </c>
    </row>
    <row r="54" spans="1:25" ht="16.5">
      <c r="A54" s="16">
        <v>46</v>
      </c>
      <c r="B54" s="37" t="s">
        <v>108</v>
      </c>
      <c r="C54" s="37" t="s">
        <v>109</v>
      </c>
      <c r="D54" s="18">
        <v>30</v>
      </c>
      <c r="E54" s="18">
        <v>36.375</v>
      </c>
      <c r="F54" s="18">
        <v>30.25</v>
      </c>
      <c r="G54" s="19">
        <v>24.75</v>
      </c>
      <c r="H54" s="19">
        <v>19.5</v>
      </c>
      <c r="I54" s="19">
        <v>26</v>
      </c>
      <c r="J54" s="19">
        <v>7.5</v>
      </c>
      <c r="K54" s="19">
        <v>19.5</v>
      </c>
      <c r="L54" s="18">
        <v>17.329999999999998</v>
      </c>
      <c r="M54" s="20">
        <v>211.20499999999998</v>
      </c>
      <c r="N54" s="18">
        <v>8.4481999999999999</v>
      </c>
      <c r="O54" s="14" t="s">
        <v>794</v>
      </c>
      <c r="P54" s="14" t="s">
        <v>795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2">
        <v>1</v>
      </c>
      <c r="X54" s="21">
        <v>0</v>
      </c>
      <c r="Y54" s="21">
        <v>0</v>
      </c>
    </row>
    <row r="55" spans="1:25" ht="16.5">
      <c r="A55" s="16">
        <v>47</v>
      </c>
      <c r="B55" s="38" t="s">
        <v>110</v>
      </c>
      <c r="C55" s="38" t="s">
        <v>111</v>
      </c>
      <c r="D55" s="18">
        <v>32.25</v>
      </c>
      <c r="E55" s="18">
        <v>27.75</v>
      </c>
      <c r="F55" s="18">
        <v>25.5</v>
      </c>
      <c r="G55" s="19">
        <v>25.5</v>
      </c>
      <c r="H55" s="19">
        <v>28.125</v>
      </c>
      <c r="I55" s="19">
        <v>15.333333333333334</v>
      </c>
      <c r="J55" s="19">
        <v>9.75</v>
      </c>
      <c r="K55" s="19">
        <v>30.375</v>
      </c>
      <c r="L55" s="18">
        <v>15.33</v>
      </c>
      <c r="M55" s="20">
        <v>209.91333333333336</v>
      </c>
      <c r="N55" s="18">
        <v>8.3965333333333341</v>
      </c>
      <c r="O55" s="14" t="s">
        <v>794</v>
      </c>
      <c r="P55" s="14" t="s">
        <v>795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2">
        <v>1</v>
      </c>
      <c r="X55" s="21">
        <v>0</v>
      </c>
      <c r="Y55" s="21">
        <v>0</v>
      </c>
    </row>
    <row r="56" spans="1:25" ht="16.5">
      <c r="A56" s="16">
        <v>48</v>
      </c>
      <c r="B56" s="34" t="s">
        <v>112</v>
      </c>
      <c r="C56" s="34" t="s">
        <v>113</v>
      </c>
      <c r="D56" s="18">
        <v>41.5</v>
      </c>
      <c r="E56" s="18">
        <v>42</v>
      </c>
      <c r="F56" s="18">
        <v>39.75</v>
      </c>
      <c r="G56" s="19">
        <v>43.5</v>
      </c>
      <c r="H56" s="19">
        <v>31.125</v>
      </c>
      <c r="I56" s="19">
        <v>24.333333333333332</v>
      </c>
      <c r="J56" s="19">
        <v>23.25</v>
      </c>
      <c r="K56" s="19">
        <v>42.375</v>
      </c>
      <c r="L56" s="18">
        <v>21.67</v>
      </c>
      <c r="M56" s="20">
        <v>309.50333333333339</v>
      </c>
      <c r="N56" s="18">
        <v>12.380133333333335</v>
      </c>
      <c r="O56" s="14" t="s">
        <v>796</v>
      </c>
      <c r="P56" s="14" t="s">
        <v>795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2">
        <v>0</v>
      </c>
      <c r="X56" s="21">
        <v>0</v>
      </c>
      <c r="Y56" s="21">
        <v>0</v>
      </c>
    </row>
    <row r="57" spans="1:25" ht="16.5">
      <c r="A57" s="16">
        <v>49</v>
      </c>
      <c r="B57" s="34" t="s">
        <v>114</v>
      </c>
      <c r="C57" s="34" t="s">
        <v>42</v>
      </c>
      <c r="D57" s="18">
        <v>39</v>
      </c>
      <c r="E57" s="18">
        <v>36.75</v>
      </c>
      <c r="F57" s="18">
        <v>22.25</v>
      </c>
      <c r="G57" s="19">
        <v>23.25</v>
      </c>
      <c r="H57" s="19">
        <v>32.625</v>
      </c>
      <c r="I57" s="19">
        <v>26.666666666666668</v>
      </c>
      <c r="J57" s="19">
        <v>23.25</v>
      </c>
      <c r="K57" s="19">
        <v>30.375</v>
      </c>
      <c r="L57" s="18">
        <v>22</v>
      </c>
      <c r="M57" s="20">
        <v>256.16666666666663</v>
      </c>
      <c r="N57" s="18">
        <v>10.246666666666664</v>
      </c>
      <c r="O57" s="14" t="s">
        <v>796</v>
      </c>
      <c r="P57" s="14" t="s">
        <v>795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2">
        <v>0</v>
      </c>
      <c r="X57" s="21">
        <v>0</v>
      </c>
      <c r="Y57" s="21">
        <v>0</v>
      </c>
    </row>
    <row r="58" spans="1:25" ht="16.5">
      <c r="A58" s="16">
        <v>50</v>
      </c>
      <c r="B58" s="34" t="s">
        <v>115</v>
      </c>
      <c r="C58" s="34" t="s">
        <v>116</v>
      </c>
      <c r="D58" s="18">
        <v>25.25</v>
      </c>
      <c r="E58" s="18">
        <v>21.75</v>
      </c>
      <c r="F58" s="18">
        <v>20.5</v>
      </c>
      <c r="G58" s="19">
        <v>18.75</v>
      </c>
      <c r="H58" s="19">
        <v>22.5</v>
      </c>
      <c r="I58" s="19">
        <v>23.333333333333332</v>
      </c>
      <c r="J58" s="19">
        <v>9.375</v>
      </c>
      <c r="K58" s="19">
        <v>22.125</v>
      </c>
      <c r="L58" s="18">
        <v>10.33</v>
      </c>
      <c r="M58" s="20">
        <v>173.91333333333336</v>
      </c>
      <c r="N58" s="18">
        <v>6.9565333333333346</v>
      </c>
      <c r="O58" s="14" t="s">
        <v>794</v>
      </c>
      <c r="P58" s="14" t="s">
        <v>795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2">
        <v>1</v>
      </c>
      <c r="X58" s="21">
        <v>0</v>
      </c>
      <c r="Y58" s="21">
        <v>0</v>
      </c>
    </row>
    <row r="59" spans="1:25" ht="16.5">
      <c r="A59" s="16">
        <v>51</v>
      </c>
      <c r="B59" s="34" t="s">
        <v>117</v>
      </c>
      <c r="C59" s="34" t="s">
        <v>118</v>
      </c>
      <c r="D59" s="18">
        <v>11.99</v>
      </c>
      <c r="E59" s="18">
        <v>26.625</v>
      </c>
      <c r="F59" s="18">
        <v>20</v>
      </c>
      <c r="G59" s="19">
        <v>18</v>
      </c>
      <c r="H59" s="19">
        <v>10.875</v>
      </c>
      <c r="I59" s="19">
        <v>16</v>
      </c>
      <c r="J59" s="19">
        <v>9.375</v>
      </c>
      <c r="K59" s="19">
        <v>23.25</v>
      </c>
      <c r="L59" s="18">
        <v>10.33</v>
      </c>
      <c r="M59" s="20">
        <v>146.44500000000002</v>
      </c>
      <c r="N59" s="18">
        <v>5.857800000000001</v>
      </c>
      <c r="O59" s="14" t="s">
        <v>794</v>
      </c>
      <c r="P59" s="14" t="s">
        <v>795</v>
      </c>
      <c r="Q59" s="21">
        <v>1</v>
      </c>
      <c r="R59" s="21">
        <v>0</v>
      </c>
      <c r="S59" s="21">
        <v>0</v>
      </c>
      <c r="T59" s="21">
        <v>0</v>
      </c>
      <c r="U59" s="21">
        <v>1</v>
      </c>
      <c r="V59" s="21">
        <v>0</v>
      </c>
      <c r="W59" s="22">
        <v>1</v>
      </c>
      <c r="X59" s="21">
        <v>0</v>
      </c>
      <c r="Y59" s="21">
        <v>0</v>
      </c>
    </row>
    <row r="60" spans="1:25" ht="16.5">
      <c r="A60" s="16">
        <v>52</v>
      </c>
      <c r="B60" s="34" t="s">
        <v>119</v>
      </c>
      <c r="C60" s="34" t="s">
        <v>120</v>
      </c>
      <c r="D60" s="18">
        <v>30.5</v>
      </c>
      <c r="E60" s="18">
        <v>33</v>
      </c>
      <c r="F60" s="18">
        <v>23.25</v>
      </c>
      <c r="G60" s="19">
        <v>23.25</v>
      </c>
      <c r="H60" s="19">
        <v>31.125</v>
      </c>
      <c r="I60" s="19">
        <v>20.666666666666668</v>
      </c>
      <c r="J60" s="19">
        <v>10.875</v>
      </c>
      <c r="K60" s="19">
        <v>22.5</v>
      </c>
      <c r="L60" s="18">
        <v>14.67</v>
      </c>
      <c r="M60" s="20">
        <v>209.83666666666664</v>
      </c>
      <c r="N60" s="18">
        <v>8.3934666666666651</v>
      </c>
      <c r="O60" s="14" t="s">
        <v>794</v>
      </c>
      <c r="P60" s="14" t="s">
        <v>795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2">
        <v>1</v>
      </c>
      <c r="X60" s="21">
        <v>0</v>
      </c>
      <c r="Y60" s="21">
        <v>0</v>
      </c>
    </row>
    <row r="61" spans="1:25" ht="16.5">
      <c r="A61" s="16">
        <v>53</v>
      </c>
      <c r="B61" s="34" t="s">
        <v>121</v>
      </c>
      <c r="C61" s="34" t="s">
        <v>122</v>
      </c>
      <c r="D61" s="18">
        <v>40.25</v>
      </c>
      <c r="E61" s="18">
        <v>44.25</v>
      </c>
      <c r="F61" s="18">
        <v>30</v>
      </c>
      <c r="G61" s="19">
        <v>35.625</v>
      </c>
      <c r="H61" s="19">
        <v>39</v>
      </c>
      <c r="I61" s="19">
        <v>18.666666666666668</v>
      </c>
      <c r="J61" s="19">
        <v>18.375</v>
      </c>
      <c r="K61" s="19">
        <v>28.5</v>
      </c>
      <c r="L61" s="18">
        <v>28.33</v>
      </c>
      <c r="M61" s="20">
        <v>282.99666666666667</v>
      </c>
      <c r="N61" s="18">
        <v>11.319866666666666</v>
      </c>
      <c r="O61" s="14" t="s">
        <v>796</v>
      </c>
      <c r="P61" s="14" t="s">
        <v>795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2">
        <v>0</v>
      </c>
      <c r="X61" s="21">
        <v>0</v>
      </c>
      <c r="Y61" s="21">
        <v>0</v>
      </c>
    </row>
    <row r="62" spans="1:25" ht="16.5">
      <c r="A62" s="16">
        <v>54</v>
      </c>
      <c r="B62" s="28" t="s">
        <v>123</v>
      </c>
      <c r="C62" s="28" t="s">
        <v>124</v>
      </c>
      <c r="D62" s="18">
        <v>17.25</v>
      </c>
      <c r="E62" s="18">
        <v>19.875</v>
      </c>
      <c r="F62" s="18">
        <v>18</v>
      </c>
      <c r="G62" s="19">
        <v>45</v>
      </c>
      <c r="H62" s="19">
        <v>26.25</v>
      </c>
      <c r="I62" s="19">
        <v>20</v>
      </c>
      <c r="J62" s="19">
        <v>10.875</v>
      </c>
      <c r="K62" s="19">
        <v>36</v>
      </c>
      <c r="L62" s="18">
        <v>8.33</v>
      </c>
      <c r="M62" s="20">
        <v>201.58</v>
      </c>
      <c r="N62" s="18">
        <v>8.0632000000000001</v>
      </c>
      <c r="O62" s="14" t="s">
        <v>794</v>
      </c>
      <c r="P62" s="14" t="s">
        <v>795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2">
        <v>1</v>
      </c>
      <c r="X62" s="21">
        <v>0</v>
      </c>
      <c r="Y62" s="21">
        <v>1</v>
      </c>
    </row>
    <row r="63" spans="1:25" ht="16.5">
      <c r="A63" s="16">
        <v>55</v>
      </c>
      <c r="B63" s="34" t="s">
        <v>125</v>
      </c>
      <c r="C63" s="34" t="s">
        <v>120</v>
      </c>
      <c r="D63" s="18">
        <v>49.5</v>
      </c>
      <c r="E63" s="18">
        <v>25.5</v>
      </c>
      <c r="F63" s="18">
        <v>34.25</v>
      </c>
      <c r="G63" s="19">
        <v>30</v>
      </c>
      <c r="H63" s="19">
        <v>22.5</v>
      </c>
      <c r="I63" s="19">
        <v>20.666666666666668</v>
      </c>
      <c r="J63" s="19">
        <v>18</v>
      </c>
      <c r="K63" s="19">
        <v>31.125</v>
      </c>
      <c r="L63" s="18">
        <v>16.329999999999998</v>
      </c>
      <c r="M63" s="20">
        <v>247.87166666666667</v>
      </c>
      <c r="N63" s="18">
        <v>9.9148666666666667</v>
      </c>
      <c r="O63" s="14" t="s">
        <v>794</v>
      </c>
      <c r="P63" s="14" t="s">
        <v>795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2">
        <v>0</v>
      </c>
      <c r="X63" s="21">
        <v>0</v>
      </c>
      <c r="Y63" s="21">
        <v>0</v>
      </c>
    </row>
    <row r="64" spans="1:25" ht="16.5">
      <c r="A64" s="16">
        <v>56</v>
      </c>
      <c r="B64" s="37" t="s">
        <v>126</v>
      </c>
      <c r="C64" s="37" t="s">
        <v>105</v>
      </c>
      <c r="D64" s="18">
        <v>47.75</v>
      </c>
      <c r="E64" s="18">
        <v>44.625</v>
      </c>
      <c r="F64" s="18">
        <v>42.25</v>
      </c>
      <c r="G64" s="19">
        <v>32.25</v>
      </c>
      <c r="H64" s="19">
        <v>42.75</v>
      </c>
      <c r="I64" s="19">
        <v>24.333333333333332</v>
      </c>
      <c r="J64" s="19">
        <v>22.5</v>
      </c>
      <c r="K64" s="19">
        <v>33.375</v>
      </c>
      <c r="L64" s="18">
        <v>26</v>
      </c>
      <c r="M64" s="20">
        <v>315.83333333333337</v>
      </c>
      <c r="N64" s="18">
        <v>12.633333333333335</v>
      </c>
      <c r="O64" s="14" t="s">
        <v>796</v>
      </c>
      <c r="P64" s="14" t="s">
        <v>795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2">
        <v>0</v>
      </c>
      <c r="X64" s="21">
        <v>0</v>
      </c>
      <c r="Y64" s="21">
        <v>0</v>
      </c>
    </row>
    <row r="65" spans="1:25" ht="16.5">
      <c r="A65" s="16">
        <v>57</v>
      </c>
      <c r="B65" s="28" t="s">
        <v>127</v>
      </c>
      <c r="C65" s="28" t="s">
        <v>128</v>
      </c>
      <c r="D65" s="18">
        <v>17.5</v>
      </c>
      <c r="E65" s="18">
        <v>26.625</v>
      </c>
      <c r="F65" s="18">
        <v>25.25</v>
      </c>
      <c r="G65" s="19">
        <v>13.875</v>
      </c>
      <c r="H65" s="19">
        <v>30</v>
      </c>
      <c r="I65" s="19">
        <v>22</v>
      </c>
      <c r="J65" s="19">
        <v>10.875</v>
      </c>
      <c r="K65" s="19">
        <v>36</v>
      </c>
      <c r="L65" s="18">
        <v>10</v>
      </c>
      <c r="M65" s="20">
        <v>192.125</v>
      </c>
      <c r="N65" s="18">
        <v>7.6849999999999996</v>
      </c>
      <c r="O65" s="14" t="s">
        <v>794</v>
      </c>
      <c r="P65" s="14" t="s">
        <v>795</v>
      </c>
      <c r="Q65" s="21">
        <v>0</v>
      </c>
      <c r="R65" s="21">
        <v>0</v>
      </c>
      <c r="S65" s="21">
        <v>0</v>
      </c>
      <c r="T65" s="21">
        <v>1</v>
      </c>
      <c r="U65" s="21">
        <v>0</v>
      </c>
      <c r="V65" s="21">
        <v>0</v>
      </c>
      <c r="W65" s="22">
        <v>1</v>
      </c>
      <c r="X65" s="21">
        <v>0</v>
      </c>
      <c r="Y65" s="21">
        <v>0</v>
      </c>
    </row>
    <row r="66" spans="1:25" ht="16.5">
      <c r="A66" s="16">
        <v>58</v>
      </c>
      <c r="B66" s="28" t="s">
        <v>129</v>
      </c>
      <c r="C66" s="28" t="s">
        <v>130</v>
      </c>
      <c r="D66" s="18">
        <v>30</v>
      </c>
      <c r="E66" s="18">
        <v>30.75</v>
      </c>
      <c r="F66" s="18">
        <v>10.5</v>
      </c>
      <c r="G66" s="19">
        <v>7.875</v>
      </c>
      <c r="H66" s="19">
        <v>30</v>
      </c>
      <c r="I66" s="19">
        <v>20</v>
      </c>
      <c r="J66" s="19">
        <v>8.625</v>
      </c>
      <c r="K66" s="19">
        <v>30</v>
      </c>
      <c r="L66" s="18">
        <v>7.33</v>
      </c>
      <c r="M66" s="20">
        <v>175.08</v>
      </c>
      <c r="N66" s="18">
        <v>7.0032000000000005</v>
      </c>
      <c r="O66" s="14" t="s">
        <v>794</v>
      </c>
      <c r="P66" s="14" t="s">
        <v>795</v>
      </c>
      <c r="Q66" s="21">
        <v>0</v>
      </c>
      <c r="R66" s="21">
        <v>0</v>
      </c>
      <c r="S66" s="21">
        <v>1</v>
      </c>
      <c r="T66" s="21">
        <v>1</v>
      </c>
      <c r="U66" s="21">
        <v>0</v>
      </c>
      <c r="V66" s="21">
        <v>0</v>
      </c>
      <c r="W66" s="22">
        <v>1</v>
      </c>
      <c r="X66" s="21">
        <v>0</v>
      </c>
      <c r="Y66" s="21">
        <v>1</v>
      </c>
    </row>
    <row r="67" spans="1:25" ht="16.5">
      <c r="A67" s="16">
        <v>59</v>
      </c>
      <c r="B67" s="28" t="s">
        <v>131</v>
      </c>
      <c r="C67" s="28" t="s">
        <v>107</v>
      </c>
      <c r="D67" s="18">
        <v>14.75</v>
      </c>
      <c r="E67" s="18">
        <v>22.125</v>
      </c>
      <c r="F67" s="18">
        <v>9.25</v>
      </c>
      <c r="G67" s="19">
        <v>9.75</v>
      </c>
      <c r="H67" s="19">
        <v>18</v>
      </c>
      <c r="I67" s="19">
        <v>8.6666666666666661</v>
      </c>
      <c r="J67" s="19">
        <v>11.25</v>
      </c>
      <c r="K67" s="19">
        <v>19.875</v>
      </c>
      <c r="L67" s="18">
        <v>10.33</v>
      </c>
      <c r="M67" s="20">
        <v>123.99666666666667</v>
      </c>
      <c r="N67" s="18">
        <v>4.9598666666666666</v>
      </c>
      <c r="O67" s="14" t="s">
        <v>794</v>
      </c>
      <c r="P67" s="14" t="s">
        <v>795</v>
      </c>
      <c r="Q67" s="21">
        <v>1</v>
      </c>
      <c r="R67" s="21">
        <v>0</v>
      </c>
      <c r="S67" s="21">
        <v>1</v>
      </c>
      <c r="T67" s="21">
        <v>1</v>
      </c>
      <c r="U67" s="21">
        <v>0</v>
      </c>
      <c r="V67" s="21">
        <v>1</v>
      </c>
      <c r="W67" s="22">
        <v>1</v>
      </c>
      <c r="X67" s="21">
        <v>0</v>
      </c>
      <c r="Y67" s="21">
        <v>0</v>
      </c>
    </row>
    <row r="68" spans="1:25" ht="16.5">
      <c r="A68" s="16">
        <v>60</v>
      </c>
      <c r="B68" s="28" t="s">
        <v>132</v>
      </c>
      <c r="C68" s="28" t="s">
        <v>133</v>
      </c>
      <c r="D68" s="18">
        <v>43.75</v>
      </c>
      <c r="E68" s="18">
        <v>40.875</v>
      </c>
      <c r="F68" s="18">
        <v>24</v>
      </c>
      <c r="G68" s="19">
        <v>24.75</v>
      </c>
      <c r="H68" s="19">
        <v>26.25</v>
      </c>
      <c r="I68" s="19">
        <v>24.333333333333332</v>
      </c>
      <c r="J68" s="19">
        <v>25.875</v>
      </c>
      <c r="K68" s="19">
        <v>37.875</v>
      </c>
      <c r="L68" s="18">
        <v>17</v>
      </c>
      <c r="M68" s="20">
        <v>264.70833333333337</v>
      </c>
      <c r="N68" s="18">
        <v>10.588333333333335</v>
      </c>
      <c r="O68" s="14" t="s">
        <v>796</v>
      </c>
      <c r="P68" s="14" t="s">
        <v>795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2">
        <v>0</v>
      </c>
      <c r="X68" s="21">
        <v>0</v>
      </c>
      <c r="Y68" s="21">
        <v>0</v>
      </c>
    </row>
    <row r="69" spans="1:25" ht="16.5">
      <c r="A69" s="16">
        <v>61</v>
      </c>
      <c r="B69" s="28" t="s">
        <v>134</v>
      </c>
      <c r="C69" s="28" t="s">
        <v>135</v>
      </c>
      <c r="D69" s="18">
        <v>40.25</v>
      </c>
      <c r="E69" s="18">
        <v>29.25</v>
      </c>
      <c r="F69" s="18">
        <v>33.25</v>
      </c>
      <c r="G69" s="19">
        <v>31.125</v>
      </c>
      <c r="H69" s="19">
        <v>25.125</v>
      </c>
      <c r="I69" s="19">
        <v>21.333333333333332</v>
      </c>
      <c r="J69" s="19">
        <v>24.75</v>
      </c>
      <c r="K69" s="19">
        <v>27.75</v>
      </c>
      <c r="L69" s="18">
        <v>23.67</v>
      </c>
      <c r="M69" s="20">
        <v>256.50333333333333</v>
      </c>
      <c r="N69" s="18">
        <v>10.260133333333334</v>
      </c>
      <c r="O69" s="14" t="s">
        <v>796</v>
      </c>
      <c r="P69" s="14" t="s">
        <v>795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2">
        <v>0</v>
      </c>
      <c r="X69" s="21">
        <v>0</v>
      </c>
      <c r="Y69" s="21">
        <v>0</v>
      </c>
    </row>
    <row r="70" spans="1:25" ht="16.5">
      <c r="A70" s="16">
        <v>62</v>
      </c>
      <c r="B70" s="28" t="s">
        <v>136</v>
      </c>
      <c r="C70" s="28" t="s">
        <v>137</v>
      </c>
      <c r="D70" s="18">
        <v>41.25</v>
      </c>
      <c r="E70" s="18">
        <v>27</v>
      </c>
      <c r="F70" s="18">
        <v>32.5</v>
      </c>
      <c r="G70" s="19">
        <v>36</v>
      </c>
      <c r="H70" s="19">
        <v>31.5</v>
      </c>
      <c r="I70" s="19">
        <v>24</v>
      </c>
      <c r="J70" s="19">
        <v>15</v>
      </c>
      <c r="K70" s="19">
        <v>31.5</v>
      </c>
      <c r="L70" s="18">
        <v>20.329999999999998</v>
      </c>
      <c r="M70" s="20">
        <v>259.08</v>
      </c>
      <c r="N70" s="18">
        <v>10.363199999999999</v>
      </c>
      <c r="O70" s="14" t="s">
        <v>796</v>
      </c>
      <c r="P70" s="14" t="s">
        <v>795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2">
        <v>0</v>
      </c>
      <c r="X70" s="21">
        <v>0</v>
      </c>
      <c r="Y70" s="21">
        <v>0</v>
      </c>
    </row>
    <row r="71" spans="1:25" ht="16.5">
      <c r="A71" s="16">
        <v>63</v>
      </c>
      <c r="B71" s="28" t="s">
        <v>138</v>
      </c>
      <c r="C71" s="28" t="s">
        <v>28</v>
      </c>
      <c r="D71" s="18">
        <v>42</v>
      </c>
      <c r="E71" s="18">
        <v>32.25</v>
      </c>
      <c r="F71" s="18">
        <v>25.75</v>
      </c>
      <c r="G71" s="19">
        <v>34.125</v>
      </c>
      <c r="H71" s="19">
        <v>35.25</v>
      </c>
      <c r="I71" s="19">
        <v>24</v>
      </c>
      <c r="J71" s="19">
        <v>15</v>
      </c>
      <c r="K71" s="19">
        <v>33</v>
      </c>
      <c r="L71" s="18">
        <v>20.329999999999998</v>
      </c>
      <c r="M71" s="20">
        <v>261.70499999999998</v>
      </c>
      <c r="N71" s="18">
        <v>10.4682</v>
      </c>
      <c r="O71" s="14" t="s">
        <v>796</v>
      </c>
      <c r="P71" s="14" t="s">
        <v>795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2">
        <v>0</v>
      </c>
      <c r="X71" s="21">
        <v>0</v>
      </c>
      <c r="Y71" s="21">
        <v>0</v>
      </c>
    </row>
    <row r="72" spans="1:25" ht="16.5">
      <c r="A72" s="16">
        <v>64</v>
      </c>
      <c r="B72" s="28" t="s">
        <v>139</v>
      </c>
      <c r="C72" s="28" t="s">
        <v>140</v>
      </c>
      <c r="D72" s="18">
        <v>42.25</v>
      </c>
      <c r="E72" s="18">
        <v>33.375</v>
      </c>
      <c r="F72" s="18">
        <v>35.25</v>
      </c>
      <c r="G72" s="19">
        <v>30</v>
      </c>
      <c r="H72" s="19">
        <v>30.75</v>
      </c>
      <c r="I72" s="19">
        <v>17.333333333333332</v>
      </c>
      <c r="J72" s="19">
        <v>22.125</v>
      </c>
      <c r="K72" s="19">
        <v>41.625</v>
      </c>
      <c r="L72" s="18">
        <v>28.67</v>
      </c>
      <c r="M72" s="20">
        <v>281.37833333333333</v>
      </c>
      <c r="N72" s="18">
        <v>11.255133333333333</v>
      </c>
      <c r="O72" s="14" t="s">
        <v>796</v>
      </c>
      <c r="P72" s="14" t="s">
        <v>795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2">
        <v>0</v>
      </c>
      <c r="X72" s="21">
        <v>0</v>
      </c>
      <c r="Y72" s="21">
        <v>0</v>
      </c>
    </row>
    <row r="73" spans="1:25" ht="16.5">
      <c r="A73" s="16">
        <v>65</v>
      </c>
      <c r="B73" s="28" t="s">
        <v>141</v>
      </c>
      <c r="C73" s="28" t="s">
        <v>142</v>
      </c>
      <c r="D73" s="18">
        <v>46.5</v>
      </c>
      <c r="E73" s="18">
        <v>34.5</v>
      </c>
      <c r="F73" s="18">
        <v>19.5</v>
      </c>
      <c r="G73" s="19">
        <v>31.5</v>
      </c>
      <c r="H73" s="19">
        <v>29.25</v>
      </c>
      <c r="I73" s="19">
        <v>22</v>
      </c>
      <c r="J73" s="19">
        <v>17.25</v>
      </c>
      <c r="K73" s="19">
        <v>34.5</v>
      </c>
      <c r="L73" s="18">
        <v>27.67</v>
      </c>
      <c r="M73" s="20">
        <v>262.67</v>
      </c>
      <c r="N73" s="18">
        <v>10.5068</v>
      </c>
      <c r="O73" s="14" t="s">
        <v>796</v>
      </c>
      <c r="P73" s="14" t="s">
        <v>795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2">
        <v>0</v>
      </c>
      <c r="X73" s="21">
        <v>0</v>
      </c>
      <c r="Y73" s="21">
        <v>0</v>
      </c>
    </row>
    <row r="74" spans="1:25" ht="16.5">
      <c r="A74" s="16">
        <v>66</v>
      </c>
      <c r="B74" s="28" t="s">
        <v>143</v>
      </c>
      <c r="C74" s="28" t="s">
        <v>144</v>
      </c>
      <c r="D74" s="18">
        <v>40</v>
      </c>
      <c r="E74" s="18">
        <v>30</v>
      </c>
      <c r="F74" s="18">
        <v>20.5</v>
      </c>
      <c r="G74" s="19">
        <v>30</v>
      </c>
      <c r="H74" s="19">
        <v>27</v>
      </c>
      <c r="I74" s="19">
        <v>21</v>
      </c>
      <c r="J74" s="19">
        <v>27.375</v>
      </c>
      <c r="K74" s="19">
        <v>16.125</v>
      </c>
      <c r="L74" s="18">
        <v>11.67</v>
      </c>
      <c r="M74" s="20">
        <v>223.67</v>
      </c>
      <c r="N74" s="18">
        <v>8.9467999999999996</v>
      </c>
      <c r="O74" s="14" t="s">
        <v>794</v>
      </c>
      <c r="P74" s="14" t="s">
        <v>795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2">
        <v>0</v>
      </c>
      <c r="X74" s="21">
        <v>0</v>
      </c>
      <c r="Y74" s="21">
        <v>0</v>
      </c>
    </row>
    <row r="75" spans="1:25" ht="16.5">
      <c r="A75" s="16">
        <v>67</v>
      </c>
      <c r="B75" s="28" t="s">
        <v>145</v>
      </c>
      <c r="C75" s="28" t="s">
        <v>146</v>
      </c>
      <c r="D75" s="18">
        <v>11.25</v>
      </c>
      <c r="E75" s="18">
        <v>15.375</v>
      </c>
      <c r="F75" s="18">
        <v>17.5</v>
      </c>
      <c r="G75" s="19">
        <v>12.375</v>
      </c>
      <c r="H75" s="19">
        <v>19.5</v>
      </c>
      <c r="I75" s="19">
        <v>14.666666666666666</v>
      </c>
      <c r="J75" s="19">
        <v>9.75</v>
      </c>
      <c r="K75" s="19">
        <v>36</v>
      </c>
      <c r="L75" s="18">
        <v>13.33</v>
      </c>
      <c r="M75" s="20">
        <v>149.7466666666667</v>
      </c>
      <c r="N75" s="18">
        <v>5.9898666666666678</v>
      </c>
      <c r="O75" s="14" t="s">
        <v>794</v>
      </c>
      <c r="P75" s="14" t="s">
        <v>795</v>
      </c>
      <c r="Q75" s="21">
        <v>1</v>
      </c>
      <c r="R75" s="21">
        <v>0</v>
      </c>
      <c r="S75" s="21">
        <v>0</v>
      </c>
      <c r="T75" s="21">
        <v>1</v>
      </c>
      <c r="U75" s="21">
        <v>0</v>
      </c>
      <c r="V75" s="21">
        <v>0</v>
      </c>
      <c r="W75" s="22">
        <v>1</v>
      </c>
      <c r="X75" s="21">
        <v>0</v>
      </c>
      <c r="Y75" s="21">
        <v>0</v>
      </c>
    </row>
    <row r="76" spans="1:25" ht="16.5">
      <c r="A76" s="16">
        <v>68</v>
      </c>
      <c r="B76" s="28" t="s">
        <v>147</v>
      </c>
      <c r="C76" s="28" t="s">
        <v>148</v>
      </c>
      <c r="D76" s="18">
        <v>48.25</v>
      </c>
      <c r="E76" s="18">
        <v>41.625</v>
      </c>
      <c r="F76" s="18">
        <v>34.5</v>
      </c>
      <c r="G76" s="19">
        <v>30</v>
      </c>
      <c r="H76" s="19">
        <v>30.375</v>
      </c>
      <c r="I76" s="19">
        <v>26.666666666666668</v>
      </c>
      <c r="J76" s="19">
        <v>22.125</v>
      </c>
      <c r="K76" s="19">
        <v>31.875</v>
      </c>
      <c r="L76" s="18">
        <v>22</v>
      </c>
      <c r="M76" s="20">
        <v>287.41666666666663</v>
      </c>
      <c r="N76" s="18">
        <v>11.496666666666664</v>
      </c>
      <c r="O76" s="14" t="s">
        <v>796</v>
      </c>
      <c r="P76" s="14" t="s">
        <v>795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2">
        <v>0</v>
      </c>
      <c r="X76" s="21">
        <v>0</v>
      </c>
      <c r="Y76" s="21">
        <v>0</v>
      </c>
    </row>
    <row r="77" spans="1:25" ht="16.5">
      <c r="A77" s="16">
        <v>69</v>
      </c>
      <c r="B77" s="28" t="s">
        <v>149</v>
      </c>
      <c r="C77" s="28" t="s">
        <v>150</v>
      </c>
      <c r="D77" s="18">
        <v>38.25</v>
      </c>
      <c r="E77" s="18">
        <v>28.875</v>
      </c>
      <c r="F77" s="18">
        <v>27.25</v>
      </c>
      <c r="G77" s="19">
        <v>30</v>
      </c>
      <c r="H77" s="19">
        <v>29.25</v>
      </c>
      <c r="I77" s="19">
        <v>22.666666666666668</v>
      </c>
      <c r="J77" s="19">
        <v>20.625</v>
      </c>
      <c r="K77" s="19">
        <v>28.5</v>
      </c>
      <c r="L77" s="18">
        <v>9.67</v>
      </c>
      <c r="M77" s="20">
        <v>235.08666666666664</v>
      </c>
      <c r="N77" s="18">
        <v>9.4034666666666666</v>
      </c>
      <c r="O77" s="14" t="s">
        <v>794</v>
      </c>
      <c r="P77" s="14" t="s">
        <v>795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2">
        <v>0</v>
      </c>
      <c r="X77" s="21">
        <v>0</v>
      </c>
      <c r="Y77" s="21">
        <v>1</v>
      </c>
    </row>
    <row r="78" spans="1:25" ht="16.5">
      <c r="A78" s="16">
        <v>70</v>
      </c>
      <c r="B78" s="28" t="s">
        <v>151</v>
      </c>
      <c r="C78" s="28" t="s">
        <v>152</v>
      </c>
      <c r="D78" s="18">
        <v>28.75</v>
      </c>
      <c r="E78" s="18">
        <v>27.375</v>
      </c>
      <c r="F78" s="18">
        <v>19.25</v>
      </c>
      <c r="G78" s="19">
        <v>7.5</v>
      </c>
      <c r="H78" s="19">
        <v>24.75</v>
      </c>
      <c r="I78" s="19">
        <v>17.333333333333332</v>
      </c>
      <c r="J78" s="19">
        <v>19.5</v>
      </c>
      <c r="K78" s="19">
        <v>22.5</v>
      </c>
      <c r="L78" s="18">
        <v>17</v>
      </c>
      <c r="M78" s="20">
        <v>183.95833333333331</v>
      </c>
      <c r="N78" s="18">
        <v>7.3583333333333325</v>
      </c>
      <c r="O78" s="14" t="s">
        <v>794</v>
      </c>
      <c r="P78" s="14" t="s">
        <v>795</v>
      </c>
      <c r="Q78" s="21">
        <v>0</v>
      </c>
      <c r="R78" s="21">
        <v>0</v>
      </c>
      <c r="S78" s="21">
        <v>0</v>
      </c>
      <c r="T78" s="21">
        <v>1</v>
      </c>
      <c r="U78" s="21">
        <v>0</v>
      </c>
      <c r="V78" s="21">
        <v>0</v>
      </c>
      <c r="W78" s="22">
        <v>0</v>
      </c>
      <c r="X78" s="21">
        <v>0</v>
      </c>
      <c r="Y78" s="21">
        <v>0</v>
      </c>
    </row>
    <row r="79" spans="1:25" ht="16.5">
      <c r="A79" s="16">
        <v>71</v>
      </c>
      <c r="B79" s="28" t="s">
        <v>153</v>
      </c>
      <c r="C79" s="28" t="s">
        <v>52</v>
      </c>
      <c r="D79" s="18">
        <v>35.25</v>
      </c>
      <c r="E79" s="18">
        <v>38.625</v>
      </c>
      <c r="F79" s="18">
        <v>24</v>
      </c>
      <c r="G79" s="19">
        <v>33</v>
      </c>
      <c r="H79" s="19">
        <v>32.25</v>
      </c>
      <c r="I79" s="19">
        <v>26.666666666666668</v>
      </c>
      <c r="J79" s="19">
        <v>15.75</v>
      </c>
      <c r="K79" s="19">
        <v>42.375</v>
      </c>
      <c r="L79" s="18">
        <v>20</v>
      </c>
      <c r="M79" s="20">
        <v>267.91666666666663</v>
      </c>
      <c r="N79" s="18">
        <v>10.716666666666665</v>
      </c>
      <c r="O79" s="14" t="s">
        <v>796</v>
      </c>
      <c r="P79" s="14" t="s">
        <v>795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2">
        <v>0</v>
      </c>
      <c r="X79" s="21">
        <v>0</v>
      </c>
      <c r="Y79" s="21">
        <v>0</v>
      </c>
    </row>
    <row r="80" spans="1:25" ht="16.5">
      <c r="A80" s="16">
        <v>72</v>
      </c>
      <c r="B80" s="28" t="s">
        <v>154</v>
      </c>
      <c r="C80" s="28" t="s">
        <v>155</v>
      </c>
      <c r="D80" s="18">
        <v>27.5</v>
      </c>
      <c r="E80" s="18">
        <v>28.125</v>
      </c>
      <c r="F80" s="18">
        <v>22.5</v>
      </c>
      <c r="G80" s="19">
        <v>11.25</v>
      </c>
      <c r="H80" s="19">
        <v>28.125</v>
      </c>
      <c r="I80" s="19">
        <v>26.333333333333332</v>
      </c>
      <c r="J80" s="19">
        <v>13.875</v>
      </c>
      <c r="K80" s="19">
        <v>21.75</v>
      </c>
      <c r="L80" s="18">
        <v>18.670000000000002</v>
      </c>
      <c r="M80" s="20">
        <v>198.12833333333333</v>
      </c>
      <c r="N80" s="18">
        <v>7.9251333333333331</v>
      </c>
      <c r="O80" s="14" t="s">
        <v>794</v>
      </c>
      <c r="P80" s="14" t="s">
        <v>795</v>
      </c>
      <c r="Q80" s="21">
        <v>0</v>
      </c>
      <c r="R80" s="21">
        <v>0</v>
      </c>
      <c r="S80" s="21">
        <v>0</v>
      </c>
      <c r="T80" s="21">
        <v>1</v>
      </c>
      <c r="U80" s="21">
        <v>0</v>
      </c>
      <c r="V80" s="21">
        <v>0</v>
      </c>
      <c r="W80" s="22">
        <v>1</v>
      </c>
      <c r="X80" s="21">
        <v>0</v>
      </c>
      <c r="Y80" s="21">
        <v>0</v>
      </c>
    </row>
    <row r="81" spans="1:25" ht="16.5">
      <c r="A81" s="16">
        <v>73</v>
      </c>
      <c r="B81" s="28" t="s">
        <v>156</v>
      </c>
      <c r="C81" s="28" t="s">
        <v>157</v>
      </c>
      <c r="D81" s="18">
        <v>41.5</v>
      </c>
      <c r="E81" s="18">
        <v>36.375</v>
      </c>
      <c r="F81" s="18">
        <v>31.25</v>
      </c>
      <c r="G81" s="19">
        <v>33.75</v>
      </c>
      <c r="H81" s="19">
        <v>28.5</v>
      </c>
      <c r="I81" s="19">
        <v>24.666666666666668</v>
      </c>
      <c r="J81" s="19">
        <v>24</v>
      </c>
      <c r="K81" s="19">
        <v>36.75</v>
      </c>
      <c r="L81" s="18">
        <v>29</v>
      </c>
      <c r="M81" s="20">
        <v>285.79166666666663</v>
      </c>
      <c r="N81" s="18">
        <v>11.431666666666665</v>
      </c>
      <c r="O81" s="14" t="s">
        <v>796</v>
      </c>
      <c r="P81" s="14" t="s">
        <v>795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2">
        <v>0</v>
      </c>
      <c r="X81" s="21">
        <v>0</v>
      </c>
      <c r="Y81" s="21">
        <v>0</v>
      </c>
    </row>
    <row r="82" spans="1:25" ht="16.5">
      <c r="A82" s="16">
        <v>74</v>
      </c>
      <c r="B82" s="28" t="s">
        <v>158</v>
      </c>
      <c r="C82" s="28" t="s">
        <v>159</v>
      </c>
      <c r="D82" s="18">
        <v>39.5</v>
      </c>
      <c r="E82" s="18">
        <v>27.375</v>
      </c>
      <c r="F82" s="18">
        <v>30.25</v>
      </c>
      <c r="G82" s="19">
        <v>30.75</v>
      </c>
      <c r="H82" s="19">
        <v>37.125</v>
      </c>
      <c r="I82" s="19">
        <v>22</v>
      </c>
      <c r="J82" s="19">
        <v>18</v>
      </c>
      <c r="K82" s="19">
        <v>32.25</v>
      </c>
      <c r="L82" s="18">
        <v>13.67</v>
      </c>
      <c r="M82" s="20">
        <v>250.92</v>
      </c>
      <c r="N82" s="18">
        <v>10.036799999999999</v>
      </c>
      <c r="O82" s="14" t="s">
        <v>796</v>
      </c>
      <c r="P82" s="14" t="s">
        <v>795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2">
        <v>0</v>
      </c>
      <c r="X82" s="21">
        <v>0</v>
      </c>
      <c r="Y82" s="21">
        <v>0</v>
      </c>
    </row>
    <row r="83" spans="1:25" ht="16.5">
      <c r="A83" s="16">
        <v>75</v>
      </c>
      <c r="B83" s="28" t="s">
        <v>160</v>
      </c>
      <c r="C83" s="28" t="s">
        <v>161</v>
      </c>
      <c r="D83" s="18">
        <v>41.25</v>
      </c>
      <c r="E83" s="18">
        <v>35.625</v>
      </c>
      <c r="F83" s="18">
        <v>30</v>
      </c>
      <c r="G83" s="19">
        <v>24</v>
      </c>
      <c r="H83" s="19">
        <v>33</v>
      </c>
      <c r="I83" s="19">
        <v>20.666666666666668</v>
      </c>
      <c r="J83" s="19">
        <v>15.75</v>
      </c>
      <c r="K83" s="19">
        <v>41.625</v>
      </c>
      <c r="L83" s="18">
        <v>24.33</v>
      </c>
      <c r="M83" s="20">
        <v>266.24666666666667</v>
      </c>
      <c r="N83" s="18">
        <v>10.649866666666666</v>
      </c>
      <c r="O83" s="14" t="s">
        <v>796</v>
      </c>
      <c r="P83" s="14" t="s">
        <v>795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2">
        <v>0</v>
      </c>
      <c r="X83" s="21">
        <v>0</v>
      </c>
      <c r="Y83" s="21">
        <v>0</v>
      </c>
    </row>
    <row r="84" spans="1:25" ht="16.5">
      <c r="A84" s="16">
        <v>76</v>
      </c>
      <c r="B84" s="28" t="s">
        <v>160</v>
      </c>
      <c r="C84" s="28" t="s">
        <v>162</v>
      </c>
      <c r="D84" s="18">
        <v>46.75</v>
      </c>
      <c r="E84" s="18">
        <v>33.375</v>
      </c>
      <c r="F84" s="18">
        <v>38</v>
      </c>
      <c r="G84" s="19">
        <v>30</v>
      </c>
      <c r="H84" s="19">
        <v>42</v>
      </c>
      <c r="I84" s="19">
        <v>25</v>
      </c>
      <c r="J84" s="19">
        <v>29.25</v>
      </c>
      <c r="K84" s="19">
        <v>36.75</v>
      </c>
      <c r="L84" s="18">
        <v>25.33</v>
      </c>
      <c r="M84" s="20">
        <v>306.45499999999998</v>
      </c>
      <c r="N84" s="18">
        <v>12.258199999999999</v>
      </c>
      <c r="O84" s="14" t="s">
        <v>796</v>
      </c>
      <c r="P84" s="14" t="s">
        <v>795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2">
        <v>0</v>
      </c>
      <c r="X84" s="21">
        <v>0</v>
      </c>
      <c r="Y84" s="21">
        <v>0</v>
      </c>
    </row>
    <row r="85" spans="1:25" ht="16.5">
      <c r="A85" s="16">
        <v>77</v>
      </c>
      <c r="B85" s="28" t="s">
        <v>160</v>
      </c>
      <c r="C85" s="28" t="s">
        <v>163</v>
      </c>
      <c r="D85" s="18">
        <v>45.25</v>
      </c>
      <c r="E85" s="18">
        <v>37.5</v>
      </c>
      <c r="F85" s="18">
        <v>37.25</v>
      </c>
      <c r="G85" s="19">
        <v>27.75</v>
      </c>
      <c r="H85" s="19">
        <v>31.125</v>
      </c>
      <c r="I85" s="19">
        <v>24</v>
      </c>
      <c r="J85" s="19">
        <v>15.375</v>
      </c>
      <c r="K85" s="19">
        <v>33.75</v>
      </c>
      <c r="L85" s="18">
        <v>26</v>
      </c>
      <c r="M85" s="20">
        <v>278</v>
      </c>
      <c r="N85" s="18">
        <v>11.12</v>
      </c>
      <c r="O85" s="14" t="s">
        <v>796</v>
      </c>
      <c r="P85" s="14" t="s">
        <v>795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2">
        <v>0</v>
      </c>
      <c r="X85" s="21">
        <v>0</v>
      </c>
      <c r="Y85" s="21">
        <v>0</v>
      </c>
    </row>
    <row r="86" spans="1:25" ht="16.5">
      <c r="A86" s="16">
        <v>78</v>
      </c>
      <c r="B86" s="28" t="s">
        <v>164</v>
      </c>
      <c r="C86" s="28" t="s">
        <v>165</v>
      </c>
      <c r="D86" s="18">
        <v>30.5</v>
      </c>
      <c r="E86" s="18">
        <v>25.5</v>
      </c>
      <c r="F86" s="18">
        <v>23.75</v>
      </c>
      <c r="G86" s="19">
        <v>17.25</v>
      </c>
      <c r="H86" s="19">
        <v>19.125</v>
      </c>
      <c r="I86" s="19">
        <v>22</v>
      </c>
      <c r="J86" s="19">
        <v>10.125</v>
      </c>
      <c r="K86" s="19">
        <v>39</v>
      </c>
      <c r="L86" s="18">
        <v>10.67</v>
      </c>
      <c r="M86" s="20">
        <v>197.92</v>
      </c>
      <c r="N86" s="18">
        <v>7.9167999999999994</v>
      </c>
      <c r="O86" s="14" t="s">
        <v>794</v>
      </c>
      <c r="P86" s="14" t="s">
        <v>795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2">
        <v>1</v>
      </c>
      <c r="X86" s="21">
        <v>0</v>
      </c>
      <c r="Y86" s="21">
        <v>0</v>
      </c>
    </row>
    <row r="87" spans="1:25" ht="16.5">
      <c r="A87" s="16">
        <v>79</v>
      </c>
      <c r="B87" s="28" t="s">
        <v>166</v>
      </c>
      <c r="C87" s="28" t="s">
        <v>167</v>
      </c>
      <c r="D87" s="18">
        <v>54.25</v>
      </c>
      <c r="E87" s="18">
        <v>37.875</v>
      </c>
      <c r="F87" s="18">
        <v>35</v>
      </c>
      <c r="G87" s="19">
        <v>30</v>
      </c>
      <c r="H87" s="19">
        <v>57</v>
      </c>
      <c r="I87" s="19">
        <v>22.333333333333332</v>
      </c>
      <c r="J87" s="19">
        <v>35.25</v>
      </c>
      <c r="K87" s="19">
        <v>43.875</v>
      </c>
      <c r="L87" s="18">
        <v>29.33</v>
      </c>
      <c r="M87" s="20">
        <v>344.91333333333336</v>
      </c>
      <c r="N87" s="18">
        <v>13.796533333333334</v>
      </c>
      <c r="O87" s="14" t="s">
        <v>796</v>
      </c>
      <c r="P87" s="14" t="s">
        <v>795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2">
        <v>0</v>
      </c>
      <c r="X87" s="21">
        <v>0</v>
      </c>
      <c r="Y87" s="21">
        <v>0</v>
      </c>
    </row>
    <row r="88" spans="1:25" ht="16.5">
      <c r="A88" s="16">
        <v>80</v>
      </c>
      <c r="B88" s="28" t="s">
        <v>168</v>
      </c>
      <c r="C88" s="28" t="s">
        <v>169</v>
      </c>
      <c r="D88" s="18">
        <v>37.5</v>
      </c>
      <c r="E88" s="18">
        <v>37.125</v>
      </c>
      <c r="F88" s="18">
        <v>30</v>
      </c>
      <c r="G88" s="19">
        <v>36</v>
      </c>
      <c r="H88" s="19">
        <v>28.5</v>
      </c>
      <c r="I88" s="19">
        <v>26.666666666666668</v>
      </c>
      <c r="J88" s="19">
        <v>17.625</v>
      </c>
      <c r="K88" s="19">
        <v>40.875</v>
      </c>
      <c r="L88" s="18">
        <v>20.329999999999998</v>
      </c>
      <c r="M88" s="20">
        <v>274.62166666666667</v>
      </c>
      <c r="N88" s="18">
        <v>10.984866666666667</v>
      </c>
      <c r="O88" s="14" t="s">
        <v>796</v>
      </c>
      <c r="P88" s="14" t="s">
        <v>795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2">
        <v>0</v>
      </c>
      <c r="X88" s="21">
        <v>0</v>
      </c>
      <c r="Y88" s="21">
        <v>0</v>
      </c>
    </row>
    <row r="89" spans="1:25" ht="16.5">
      <c r="A89" s="16">
        <v>81</v>
      </c>
      <c r="B89" s="28" t="s">
        <v>168</v>
      </c>
      <c r="C89" s="28" t="s">
        <v>170</v>
      </c>
      <c r="D89" s="18">
        <v>43.5</v>
      </c>
      <c r="E89" s="18">
        <v>26.625</v>
      </c>
      <c r="F89" s="18">
        <v>35.75</v>
      </c>
      <c r="G89" s="19">
        <v>30.375</v>
      </c>
      <c r="H89" s="19">
        <v>30.75</v>
      </c>
      <c r="I89" s="19">
        <v>23.333333333333332</v>
      </c>
      <c r="J89" s="19">
        <v>20.625</v>
      </c>
      <c r="K89" s="19">
        <v>41.25</v>
      </c>
      <c r="L89" s="18">
        <v>21</v>
      </c>
      <c r="M89" s="20">
        <v>273.20833333333337</v>
      </c>
      <c r="N89" s="18">
        <v>10.928333333333335</v>
      </c>
      <c r="O89" s="14" t="s">
        <v>796</v>
      </c>
      <c r="P89" s="14" t="s">
        <v>795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2">
        <v>0</v>
      </c>
      <c r="X89" s="21">
        <v>0</v>
      </c>
      <c r="Y89" s="21">
        <v>0</v>
      </c>
    </row>
    <row r="90" spans="1:25" ht="16.5">
      <c r="A90" s="16">
        <v>82</v>
      </c>
      <c r="B90" s="28" t="s">
        <v>171</v>
      </c>
      <c r="C90" s="28" t="s">
        <v>172</v>
      </c>
      <c r="D90" s="18">
        <v>13</v>
      </c>
      <c r="E90" s="18">
        <v>27</v>
      </c>
      <c r="F90" s="18">
        <v>24.25</v>
      </c>
      <c r="G90" s="19">
        <v>15.75</v>
      </c>
      <c r="H90" s="19">
        <v>27</v>
      </c>
      <c r="I90" s="19">
        <v>17</v>
      </c>
      <c r="J90" s="19">
        <v>9.75</v>
      </c>
      <c r="K90" s="19">
        <v>19.5</v>
      </c>
      <c r="L90" s="18">
        <v>11</v>
      </c>
      <c r="M90" s="20">
        <v>164.25</v>
      </c>
      <c r="N90" s="18">
        <v>6.57</v>
      </c>
      <c r="O90" s="14" t="s">
        <v>794</v>
      </c>
      <c r="P90" s="14" t="s">
        <v>795</v>
      </c>
      <c r="Q90" s="21">
        <v>1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2">
        <v>1</v>
      </c>
      <c r="X90" s="21">
        <v>0</v>
      </c>
      <c r="Y90" s="21">
        <v>0</v>
      </c>
    </row>
    <row r="91" spans="1:25" ht="16.5">
      <c r="A91" s="16">
        <v>83</v>
      </c>
      <c r="B91" s="28" t="s">
        <v>173</v>
      </c>
      <c r="C91" s="28" t="s">
        <v>174</v>
      </c>
      <c r="D91" s="18">
        <v>35.75</v>
      </c>
      <c r="E91" s="18">
        <v>37.125</v>
      </c>
      <c r="F91" s="18">
        <v>30.25</v>
      </c>
      <c r="G91" s="19">
        <v>37.5</v>
      </c>
      <c r="H91" s="19">
        <v>28.125</v>
      </c>
      <c r="I91" s="19">
        <v>22</v>
      </c>
      <c r="J91" s="19">
        <v>15.375</v>
      </c>
      <c r="K91" s="19">
        <v>34.5</v>
      </c>
      <c r="L91" s="18">
        <v>23.67</v>
      </c>
      <c r="M91" s="20">
        <v>264.29500000000002</v>
      </c>
      <c r="N91" s="18">
        <v>10.571800000000001</v>
      </c>
      <c r="O91" s="14" t="s">
        <v>796</v>
      </c>
      <c r="P91" s="14" t="s">
        <v>795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2">
        <v>0</v>
      </c>
      <c r="X91" s="21">
        <v>0</v>
      </c>
      <c r="Y91" s="21">
        <v>0</v>
      </c>
    </row>
    <row r="92" spans="1:25" ht="16.5">
      <c r="A92" s="16">
        <v>84</v>
      </c>
      <c r="B92" s="28" t="s">
        <v>173</v>
      </c>
      <c r="C92" s="28" t="s">
        <v>175</v>
      </c>
      <c r="D92" s="18">
        <v>42.75</v>
      </c>
      <c r="E92" s="18">
        <v>32.625</v>
      </c>
      <c r="F92" s="18">
        <v>27.75</v>
      </c>
      <c r="G92" s="19">
        <v>31.5</v>
      </c>
      <c r="H92" s="19">
        <v>26.625</v>
      </c>
      <c r="I92" s="19">
        <v>16</v>
      </c>
      <c r="J92" s="19">
        <v>14.25</v>
      </c>
      <c r="K92" s="19">
        <v>32.25</v>
      </c>
      <c r="L92" s="18">
        <v>22</v>
      </c>
      <c r="M92" s="20">
        <v>245.75</v>
      </c>
      <c r="N92" s="18">
        <v>9.83</v>
      </c>
      <c r="O92" s="14" t="s">
        <v>794</v>
      </c>
      <c r="P92" s="14" t="s">
        <v>795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2">
        <v>1</v>
      </c>
      <c r="X92" s="21">
        <v>0</v>
      </c>
      <c r="Y92" s="21">
        <v>0</v>
      </c>
    </row>
    <row r="93" spans="1:25" ht="16.5">
      <c r="A93" s="16">
        <v>85</v>
      </c>
      <c r="B93" s="28" t="s">
        <v>176</v>
      </c>
      <c r="C93" s="28" t="s">
        <v>177</v>
      </c>
      <c r="D93" s="18">
        <v>34.75</v>
      </c>
      <c r="E93" s="18">
        <v>29.25</v>
      </c>
      <c r="F93" s="18">
        <v>25.5</v>
      </c>
      <c r="G93" s="19">
        <v>31.5</v>
      </c>
      <c r="H93" s="19">
        <v>25.5</v>
      </c>
      <c r="I93" s="19">
        <v>17.333333333333332</v>
      </c>
      <c r="J93" s="19">
        <v>15.75</v>
      </c>
      <c r="K93" s="19">
        <v>17.625</v>
      </c>
      <c r="L93" s="18">
        <v>13.67</v>
      </c>
      <c r="M93" s="20">
        <v>210.87833333333333</v>
      </c>
      <c r="N93" s="18">
        <v>8.4351333333333329</v>
      </c>
      <c r="O93" s="14" t="s">
        <v>794</v>
      </c>
      <c r="P93" s="14" t="s">
        <v>795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2">
        <v>0</v>
      </c>
      <c r="X93" s="21">
        <v>0</v>
      </c>
      <c r="Y93" s="21">
        <v>0</v>
      </c>
    </row>
    <row r="94" spans="1:25" ht="16.5">
      <c r="A94" s="16">
        <v>86</v>
      </c>
      <c r="B94" s="28" t="s">
        <v>178</v>
      </c>
      <c r="C94" s="28" t="s">
        <v>179</v>
      </c>
      <c r="D94" s="18">
        <v>25.75</v>
      </c>
      <c r="E94" s="18">
        <v>24.75</v>
      </c>
      <c r="F94" s="18">
        <v>15.25</v>
      </c>
      <c r="G94" s="19">
        <v>10.5</v>
      </c>
      <c r="H94" s="19">
        <v>30.75</v>
      </c>
      <c r="I94" s="19">
        <v>12.666666666666666</v>
      </c>
      <c r="J94" s="19">
        <v>9</v>
      </c>
      <c r="K94" s="19">
        <v>15.75</v>
      </c>
      <c r="L94" s="18">
        <v>17</v>
      </c>
      <c r="M94" s="20">
        <v>161.41666666666669</v>
      </c>
      <c r="N94" s="18">
        <v>6.456666666666667</v>
      </c>
      <c r="O94" s="14" t="s">
        <v>794</v>
      </c>
      <c r="P94" s="14" t="s">
        <v>795</v>
      </c>
      <c r="Q94" s="21">
        <v>0</v>
      </c>
      <c r="R94" s="21">
        <v>0</v>
      </c>
      <c r="S94" s="21">
        <v>0</v>
      </c>
      <c r="T94" s="21">
        <v>1</v>
      </c>
      <c r="U94" s="21">
        <v>0</v>
      </c>
      <c r="V94" s="21">
        <v>0</v>
      </c>
      <c r="W94" s="22">
        <v>1</v>
      </c>
      <c r="X94" s="21">
        <v>0</v>
      </c>
      <c r="Y94" s="21">
        <v>0</v>
      </c>
    </row>
    <row r="95" spans="1:25" ht="16.5">
      <c r="A95" s="16">
        <v>87</v>
      </c>
      <c r="B95" s="28" t="s">
        <v>180</v>
      </c>
      <c r="C95" s="28" t="s">
        <v>96</v>
      </c>
      <c r="D95" s="18">
        <v>17.5</v>
      </c>
      <c r="E95" s="18">
        <v>24.75</v>
      </c>
      <c r="F95" s="18">
        <v>22.75</v>
      </c>
      <c r="G95" s="19">
        <v>11.25</v>
      </c>
      <c r="H95" s="19">
        <v>22.875</v>
      </c>
      <c r="I95" s="19">
        <v>8</v>
      </c>
      <c r="J95" s="19">
        <v>7.5</v>
      </c>
      <c r="K95" s="19">
        <v>19.5</v>
      </c>
      <c r="L95" s="18">
        <v>15.33</v>
      </c>
      <c r="M95" s="20">
        <v>149.45500000000001</v>
      </c>
      <c r="N95" s="18">
        <v>5.9782000000000002</v>
      </c>
      <c r="O95" s="14" t="s">
        <v>794</v>
      </c>
      <c r="P95" s="14" t="s">
        <v>795</v>
      </c>
      <c r="Q95" s="21">
        <v>0</v>
      </c>
      <c r="R95" s="21">
        <v>0</v>
      </c>
      <c r="S95" s="21">
        <v>0</v>
      </c>
      <c r="T95" s="21">
        <v>1</v>
      </c>
      <c r="U95" s="21">
        <v>0</v>
      </c>
      <c r="V95" s="21">
        <v>1</v>
      </c>
      <c r="W95" s="22">
        <v>1</v>
      </c>
      <c r="X95" s="21">
        <v>0</v>
      </c>
      <c r="Y95" s="21">
        <v>0</v>
      </c>
    </row>
    <row r="96" spans="1:25" ht="16.5">
      <c r="A96" s="16">
        <v>88</v>
      </c>
      <c r="B96" s="28" t="s">
        <v>181</v>
      </c>
      <c r="C96" s="28" t="s">
        <v>182</v>
      </c>
      <c r="D96" s="18">
        <v>41.25</v>
      </c>
      <c r="E96" s="18">
        <v>40.5</v>
      </c>
      <c r="F96" s="18">
        <v>42.5</v>
      </c>
      <c r="G96" s="19">
        <v>39.75</v>
      </c>
      <c r="H96" s="19">
        <v>32.25</v>
      </c>
      <c r="I96" s="19">
        <v>26</v>
      </c>
      <c r="J96" s="19">
        <v>22.875</v>
      </c>
      <c r="K96" s="19">
        <v>39.75</v>
      </c>
      <c r="L96" s="18">
        <v>19</v>
      </c>
      <c r="M96" s="20">
        <v>303.875</v>
      </c>
      <c r="N96" s="18">
        <v>12.154999999999999</v>
      </c>
      <c r="O96" s="14" t="s">
        <v>796</v>
      </c>
      <c r="P96" s="14" t="s">
        <v>795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2">
        <v>0</v>
      </c>
      <c r="X96" s="21">
        <v>0</v>
      </c>
      <c r="Y96" s="21">
        <v>0</v>
      </c>
    </row>
    <row r="97" spans="1:25" ht="16.5">
      <c r="A97" s="16">
        <v>89</v>
      </c>
      <c r="B97" s="28" t="s">
        <v>183</v>
      </c>
      <c r="C97" s="28" t="s">
        <v>184</v>
      </c>
      <c r="D97" s="18">
        <v>11.25</v>
      </c>
      <c r="E97" s="18">
        <v>23.25</v>
      </c>
      <c r="F97" s="18">
        <v>14.75</v>
      </c>
      <c r="G97" s="19">
        <v>12</v>
      </c>
      <c r="H97" s="19">
        <v>19.875</v>
      </c>
      <c r="I97" s="19">
        <v>13.666666666666666</v>
      </c>
      <c r="J97" s="19">
        <v>9.375</v>
      </c>
      <c r="K97" s="19">
        <v>10.125</v>
      </c>
      <c r="L97" s="18">
        <v>6.67</v>
      </c>
      <c r="M97" s="20">
        <v>120.96166666666667</v>
      </c>
      <c r="N97" s="18">
        <v>4.8384666666666671</v>
      </c>
      <c r="O97" s="14" t="s">
        <v>794</v>
      </c>
      <c r="P97" s="14" t="s">
        <v>795</v>
      </c>
      <c r="Q97" s="21">
        <v>1</v>
      </c>
      <c r="R97" s="21">
        <v>0</v>
      </c>
      <c r="S97" s="21">
        <v>1</v>
      </c>
      <c r="T97" s="21">
        <v>1</v>
      </c>
      <c r="U97" s="21">
        <v>0</v>
      </c>
      <c r="V97" s="21">
        <v>0</v>
      </c>
      <c r="W97" s="22">
        <v>1</v>
      </c>
      <c r="X97" s="21">
        <v>1</v>
      </c>
      <c r="Y97" s="21">
        <v>1</v>
      </c>
    </row>
    <row r="98" spans="1:25" ht="16.5">
      <c r="A98" s="16">
        <v>90</v>
      </c>
      <c r="B98" s="28" t="s">
        <v>185</v>
      </c>
      <c r="C98" s="28" t="s">
        <v>186</v>
      </c>
      <c r="D98" s="18">
        <v>46.5</v>
      </c>
      <c r="E98" s="18">
        <v>31.875</v>
      </c>
      <c r="F98" s="18">
        <v>34.25</v>
      </c>
      <c r="G98" s="19">
        <v>33</v>
      </c>
      <c r="H98" s="19">
        <v>27.375</v>
      </c>
      <c r="I98" s="19">
        <v>24.666666666666668</v>
      </c>
      <c r="J98" s="19">
        <v>27.375</v>
      </c>
      <c r="K98" s="19">
        <v>34.125</v>
      </c>
      <c r="L98" s="18">
        <v>25</v>
      </c>
      <c r="M98" s="20">
        <v>284.16666666666663</v>
      </c>
      <c r="N98" s="18">
        <v>11.366666666666665</v>
      </c>
      <c r="O98" s="14" t="s">
        <v>796</v>
      </c>
      <c r="P98" s="14" t="s">
        <v>795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2">
        <v>0</v>
      </c>
      <c r="X98" s="21">
        <v>0</v>
      </c>
      <c r="Y98" s="21">
        <v>0</v>
      </c>
    </row>
    <row r="99" spans="1:25" ht="16.5">
      <c r="A99" s="16">
        <v>91</v>
      </c>
      <c r="B99" s="28" t="s">
        <v>187</v>
      </c>
      <c r="C99" s="28" t="s">
        <v>188</v>
      </c>
      <c r="D99" s="18">
        <v>43</v>
      </c>
      <c r="E99" s="18">
        <v>30.75</v>
      </c>
      <c r="F99" s="18">
        <v>27</v>
      </c>
      <c r="G99" s="19">
        <v>30</v>
      </c>
      <c r="H99" s="19">
        <v>23.25</v>
      </c>
      <c r="I99" s="19">
        <v>22.666666666666668</v>
      </c>
      <c r="J99" s="19">
        <v>17.625</v>
      </c>
      <c r="K99" s="19">
        <v>24.375</v>
      </c>
      <c r="L99" s="18">
        <v>14.67</v>
      </c>
      <c r="M99" s="20">
        <v>233.33666666666664</v>
      </c>
      <c r="N99" s="18">
        <v>9.3334666666666664</v>
      </c>
      <c r="O99" s="14" t="s">
        <v>794</v>
      </c>
      <c r="P99" s="14" t="s">
        <v>795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2">
        <v>0</v>
      </c>
      <c r="X99" s="21">
        <v>0</v>
      </c>
      <c r="Y99" s="21">
        <v>0</v>
      </c>
    </row>
    <row r="100" spans="1:25" ht="16.5">
      <c r="A100" s="16">
        <v>92</v>
      </c>
      <c r="B100" s="28" t="s">
        <v>189</v>
      </c>
      <c r="C100" s="28" t="s">
        <v>190</v>
      </c>
      <c r="D100" s="18">
        <v>37.25</v>
      </c>
      <c r="E100" s="18">
        <v>34.5</v>
      </c>
      <c r="F100" s="18">
        <v>26.5</v>
      </c>
      <c r="G100" s="19">
        <v>33</v>
      </c>
      <c r="H100" s="19">
        <v>30.375</v>
      </c>
      <c r="I100" s="19">
        <v>23.333333333333332</v>
      </c>
      <c r="J100" s="19">
        <v>18.75</v>
      </c>
      <c r="K100" s="19">
        <v>33.375</v>
      </c>
      <c r="L100" s="18">
        <v>24</v>
      </c>
      <c r="M100" s="20">
        <v>261.08333333333337</v>
      </c>
      <c r="N100" s="18">
        <v>10.443333333333335</v>
      </c>
      <c r="O100" s="14" t="s">
        <v>796</v>
      </c>
      <c r="P100" s="14" t="s">
        <v>795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2">
        <v>0</v>
      </c>
      <c r="X100" s="21">
        <v>0</v>
      </c>
      <c r="Y100" s="21">
        <v>0</v>
      </c>
    </row>
    <row r="101" spans="1:25" ht="16.5">
      <c r="A101" s="16">
        <v>93</v>
      </c>
      <c r="B101" s="28" t="s">
        <v>191</v>
      </c>
      <c r="C101" s="28" t="s">
        <v>192</v>
      </c>
      <c r="D101" s="18">
        <v>42</v>
      </c>
      <c r="E101" s="18">
        <v>34.125</v>
      </c>
      <c r="F101" s="18">
        <v>35.25</v>
      </c>
      <c r="G101" s="19">
        <v>33.75</v>
      </c>
      <c r="H101" s="19">
        <v>29.625</v>
      </c>
      <c r="I101" s="19">
        <v>19.333333333333332</v>
      </c>
      <c r="J101" s="19">
        <v>18.75</v>
      </c>
      <c r="K101" s="19">
        <v>29.625</v>
      </c>
      <c r="L101" s="18">
        <v>22.67</v>
      </c>
      <c r="M101" s="20">
        <v>265.12833333333333</v>
      </c>
      <c r="N101" s="18">
        <v>10.605133333333333</v>
      </c>
      <c r="O101" s="14" t="s">
        <v>796</v>
      </c>
      <c r="P101" s="14" t="s">
        <v>795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2">
        <v>0</v>
      </c>
      <c r="X101" s="21">
        <v>0</v>
      </c>
      <c r="Y101" s="21">
        <v>0</v>
      </c>
    </row>
    <row r="102" spans="1:25" ht="16.5">
      <c r="A102" s="16">
        <v>94</v>
      </c>
      <c r="B102" s="28" t="s">
        <v>193</v>
      </c>
      <c r="C102" s="28" t="s">
        <v>194</v>
      </c>
      <c r="D102" s="18">
        <v>24.75</v>
      </c>
      <c r="E102" s="18">
        <v>32.25</v>
      </c>
      <c r="F102" s="18">
        <v>19.75</v>
      </c>
      <c r="G102" s="19">
        <v>18</v>
      </c>
      <c r="H102" s="19">
        <v>24</v>
      </c>
      <c r="I102" s="19">
        <v>16</v>
      </c>
      <c r="J102" s="19">
        <v>14.625</v>
      </c>
      <c r="K102" s="19">
        <v>21</v>
      </c>
      <c r="L102" s="18">
        <v>14.67</v>
      </c>
      <c r="M102" s="20">
        <v>185.04499999999999</v>
      </c>
      <c r="N102" s="18">
        <v>7.4017999999999997</v>
      </c>
      <c r="O102" s="14" t="s">
        <v>794</v>
      </c>
      <c r="P102" s="14" t="s">
        <v>795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2">
        <v>1</v>
      </c>
      <c r="X102" s="21">
        <v>0</v>
      </c>
      <c r="Y102" s="21">
        <v>0</v>
      </c>
    </row>
    <row r="103" spans="1:25" ht="16.5">
      <c r="A103" s="16">
        <v>95</v>
      </c>
      <c r="B103" s="28" t="s">
        <v>195</v>
      </c>
      <c r="C103" s="28" t="s">
        <v>196</v>
      </c>
      <c r="D103" s="18">
        <v>39.25</v>
      </c>
      <c r="E103" s="18">
        <v>38.25</v>
      </c>
      <c r="F103" s="18">
        <v>35</v>
      </c>
      <c r="G103" s="19">
        <v>32.25</v>
      </c>
      <c r="H103" s="19">
        <v>29.25</v>
      </c>
      <c r="I103" s="19">
        <v>24.333333333333332</v>
      </c>
      <c r="J103" s="19">
        <v>23.625</v>
      </c>
      <c r="K103" s="19">
        <v>42.375</v>
      </c>
      <c r="L103" s="18">
        <v>27.67</v>
      </c>
      <c r="M103" s="20">
        <v>292.00333333333339</v>
      </c>
      <c r="N103" s="18">
        <v>11.680133333333336</v>
      </c>
      <c r="O103" s="14" t="s">
        <v>796</v>
      </c>
      <c r="P103" s="14" t="s">
        <v>795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2">
        <v>0</v>
      </c>
      <c r="X103" s="21">
        <v>0</v>
      </c>
      <c r="Y103" s="21">
        <v>0</v>
      </c>
    </row>
    <row r="104" spans="1:25" ht="16.5">
      <c r="A104" s="16">
        <v>96</v>
      </c>
      <c r="B104" s="28" t="s">
        <v>195</v>
      </c>
      <c r="C104" s="28" t="s">
        <v>96</v>
      </c>
      <c r="D104" s="18">
        <v>47.5</v>
      </c>
      <c r="E104" s="18">
        <v>27.75</v>
      </c>
      <c r="F104" s="18">
        <v>23.75</v>
      </c>
      <c r="G104" s="19">
        <v>22.5</v>
      </c>
      <c r="H104" s="19">
        <v>25.125</v>
      </c>
      <c r="I104" s="19">
        <v>22.666666666666668</v>
      </c>
      <c r="J104" s="19">
        <v>13.125</v>
      </c>
      <c r="K104" s="19">
        <v>37.125</v>
      </c>
      <c r="L104" s="18">
        <v>17</v>
      </c>
      <c r="M104" s="20">
        <v>236.54166666666666</v>
      </c>
      <c r="N104" s="18">
        <v>9.461666666666666</v>
      </c>
      <c r="O104" s="14" t="s">
        <v>794</v>
      </c>
      <c r="P104" s="14" t="s">
        <v>795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2">
        <v>1</v>
      </c>
      <c r="X104" s="21">
        <v>0</v>
      </c>
      <c r="Y104" s="21">
        <v>0</v>
      </c>
    </row>
    <row r="105" spans="1:25" ht="16.5">
      <c r="A105" s="16">
        <v>97</v>
      </c>
      <c r="B105" s="28" t="s">
        <v>197</v>
      </c>
      <c r="C105" s="28" t="s">
        <v>198</v>
      </c>
      <c r="D105" s="18">
        <v>8.5</v>
      </c>
      <c r="E105" s="18">
        <v>18</v>
      </c>
      <c r="F105" s="18">
        <v>11.25</v>
      </c>
      <c r="G105" s="19">
        <v>9.75</v>
      </c>
      <c r="H105" s="19">
        <v>30</v>
      </c>
      <c r="I105" s="19">
        <v>13.333333333333334</v>
      </c>
      <c r="J105" s="19">
        <v>9</v>
      </c>
      <c r="K105" s="19">
        <v>10.5</v>
      </c>
      <c r="L105" s="18">
        <v>7.67</v>
      </c>
      <c r="M105" s="20">
        <v>118.00333333333333</v>
      </c>
      <c r="N105" s="18">
        <v>4.7201333333333331</v>
      </c>
      <c r="O105" s="14" t="s">
        <v>794</v>
      </c>
      <c r="P105" s="14" t="s">
        <v>795</v>
      </c>
      <c r="Q105" s="21">
        <v>1</v>
      </c>
      <c r="R105" s="21">
        <v>0</v>
      </c>
      <c r="S105" s="21">
        <v>1</v>
      </c>
      <c r="T105" s="21">
        <v>1</v>
      </c>
      <c r="U105" s="21">
        <v>0</v>
      </c>
      <c r="V105" s="21">
        <v>0</v>
      </c>
      <c r="W105" s="22">
        <v>1</v>
      </c>
      <c r="X105" s="21">
        <v>1</v>
      </c>
      <c r="Y105" s="21">
        <v>1</v>
      </c>
    </row>
    <row r="106" spans="1:25" ht="16.5">
      <c r="A106" s="16">
        <v>98</v>
      </c>
      <c r="B106" s="28" t="s">
        <v>199</v>
      </c>
      <c r="C106" s="28" t="s">
        <v>200</v>
      </c>
      <c r="D106" s="18">
        <v>31.5</v>
      </c>
      <c r="E106" s="18">
        <v>29.25</v>
      </c>
      <c r="F106" s="18">
        <v>28.75</v>
      </c>
      <c r="G106" s="19">
        <v>22.5</v>
      </c>
      <c r="H106" s="19">
        <v>26.625</v>
      </c>
      <c r="I106" s="19">
        <v>18</v>
      </c>
      <c r="J106" s="19">
        <v>10.5</v>
      </c>
      <c r="K106" s="19">
        <v>27.375</v>
      </c>
      <c r="L106" s="18">
        <v>19.329999999999998</v>
      </c>
      <c r="M106" s="20">
        <v>213.82999999999998</v>
      </c>
      <c r="N106" s="18">
        <v>8.5531999999999986</v>
      </c>
      <c r="O106" s="14" t="s">
        <v>794</v>
      </c>
      <c r="P106" s="14" t="s">
        <v>795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2">
        <v>1</v>
      </c>
      <c r="X106" s="21">
        <v>0</v>
      </c>
      <c r="Y106" s="21">
        <v>0</v>
      </c>
    </row>
    <row r="107" spans="1:25" ht="16.5">
      <c r="A107" s="16">
        <v>99</v>
      </c>
      <c r="B107" s="28" t="s">
        <v>201</v>
      </c>
      <c r="C107" s="28" t="s">
        <v>80</v>
      </c>
      <c r="D107" s="18">
        <v>44.25</v>
      </c>
      <c r="E107" s="18">
        <v>34.5</v>
      </c>
      <c r="F107" s="18">
        <v>30</v>
      </c>
      <c r="G107" s="19">
        <v>39</v>
      </c>
      <c r="H107" s="19">
        <v>34.125</v>
      </c>
      <c r="I107" s="19">
        <v>22</v>
      </c>
      <c r="J107" s="19">
        <v>15.75</v>
      </c>
      <c r="K107" s="19">
        <v>33.75</v>
      </c>
      <c r="L107" s="18">
        <v>26.67</v>
      </c>
      <c r="M107" s="20">
        <v>280.04500000000002</v>
      </c>
      <c r="N107" s="18">
        <v>11.2018</v>
      </c>
      <c r="O107" s="14" t="s">
        <v>796</v>
      </c>
      <c r="P107" s="14" t="s">
        <v>795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2">
        <v>0</v>
      </c>
      <c r="X107" s="21">
        <v>0</v>
      </c>
      <c r="Y107" s="21">
        <v>0</v>
      </c>
    </row>
    <row r="108" spans="1:25" ht="16.5">
      <c r="A108" s="16">
        <v>100</v>
      </c>
      <c r="B108" s="28" t="s">
        <v>202</v>
      </c>
      <c r="C108" s="28" t="s">
        <v>203</v>
      </c>
      <c r="D108" s="18">
        <v>38.75</v>
      </c>
      <c r="E108" s="18">
        <v>37.125</v>
      </c>
      <c r="F108" s="18">
        <v>30.5</v>
      </c>
      <c r="G108" s="19">
        <v>35.25</v>
      </c>
      <c r="H108" s="19">
        <v>27.375</v>
      </c>
      <c r="I108" s="19">
        <v>24.666666666666668</v>
      </c>
      <c r="J108" s="19">
        <v>19.125</v>
      </c>
      <c r="K108" s="19">
        <v>34.5</v>
      </c>
      <c r="L108" s="18">
        <v>28.67</v>
      </c>
      <c r="M108" s="20">
        <v>275.96166666666664</v>
      </c>
      <c r="N108" s="18">
        <v>11.038466666666666</v>
      </c>
      <c r="O108" s="14" t="s">
        <v>796</v>
      </c>
      <c r="P108" s="14" t="s">
        <v>795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2">
        <v>0</v>
      </c>
      <c r="X108" s="21">
        <v>0</v>
      </c>
      <c r="Y108" s="21">
        <v>0</v>
      </c>
    </row>
    <row r="109" spans="1:25" ht="16.5">
      <c r="A109" s="16">
        <v>101</v>
      </c>
      <c r="B109" s="28" t="s">
        <v>204</v>
      </c>
      <c r="C109" s="28" t="s">
        <v>205</v>
      </c>
      <c r="D109" s="18">
        <v>0</v>
      </c>
      <c r="E109" s="18">
        <v>0</v>
      </c>
      <c r="F109" s="18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8">
        <v>0</v>
      </c>
      <c r="M109" s="20">
        <v>0</v>
      </c>
      <c r="N109" s="18">
        <v>0</v>
      </c>
      <c r="O109" s="14" t="s">
        <v>794</v>
      </c>
      <c r="P109" s="14" t="s">
        <v>795</v>
      </c>
      <c r="Q109" s="21">
        <v>1</v>
      </c>
      <c r="R109" s="21">
        <v>1</v>
      </c>
      <c r="S109" s="21">
        <v>1</v>
      </c>
      <c r="T109" s="21">
        <v>1</v>
      </c>
      <c r="U109" s="21">
        <v>1</v>
      </c>
      <c r="V109" s="21">
        <v>1</v>
      </c>
      <c r="W109" s="22">
        <v>1</v>
      </c>
      <c r="X109" s="21">
        <v>1</v>
      </c>
      <c r="Y109" s="21">
        <v>1</v>
      </c>
    </row>
    <row r="110" spans="1:25" ht="16.5">
      <c r="A110" s="16">
        <v>102</v>
      </c>
      <c r="B110" s="28" t="s">
        <v>206</v>
      </c>
      <c r="C110" s="28" t="s">
        <v>207</v>
      </c>
      <c r="D110" s="18">
        <v>43.25</v>
      </c>
      <c r="E110" s="18">
        <v>37.5</v>
      </c>
      <c r="F110" s="18">
        <v>31.25</v>
      </c>
      <c r="G110" s="19">
        <v>21</v>
      </c>
      <c r="H110" s="19">
        <v>25.125</v>
      </c>
      <c r="I110" s="19">
        <v>22.333333333333332</v>
      </c>
      <c r="J110" s="19">
        <v>15.375</v>
      </c>
      <c r="K110" s="19">
        <v>29.625</v>
      </c>
      <c r="L110" s="18">
        <v>25.33</v>
      </c>
      <c r="M110" s="20">
        <v>250.78833333333336</v>
      </c>
      <c r="N110" s="18">
        <v>10.031533333333334</v>
      </c>
      <c r="O110" s="14" t="s">
        <v>796</v>
      </c>
      <c r="P110" s="14" t="s">
        <v>795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2">
        <v>0</v>
      </c>
      <c r="X110" s="21">
        <v>0</v>
      </c>
      <c r="Y110" s="21">
        <v>0</v>
      </c>
    </row>
    <row r="111" spans="1:25" ht="16.5">
      <c r="A111" s="16">
        <v>103</v>
      </c>
      <c r="B111" s="28" t="s">
        <v>208</v>
      </c>
      <c r="C111" s="28" t="s">
        <v>209</v>
      </c>
      <c r="D111" s="18">
        <v>30</v>
      </c>
      <c r="E111" s="18">
        <v>28.125</v>
      </c>
      <c r="F111" s="18">
        <v>24</v>
      </c>
      <c r="G111" s="19">
        <v>20.25</v>
      </c>
      <c r="H111" s="19">
        <v>32.25</v>
      </c>
      <c r="I111" s="19">
        <v>15.333333333333334</v>
      </c>
      <c r="J111" s="19">
        <v>10.5</v>
      </c>
      <c r="K111" s="19">
        <v>30</v>
      </c>
      <c r="L111" s="18">
        <v>14</v>
      </c>
      <c r="M111" s="20">
        <v>204.45833333333334</v>
      </c>
      <c r="N111" s="18">
        <v>8.1783333333333346</v>
      </c>
      <c r="O111" s="14" t="s">
        <v>794</v>
      </c>
      <c r="P111" s="14" t="s">
        <v>795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2">
        <v>1</v>
      </c>
      <c r="X111" s="21">
        <v>0</v>
      </c>
      <c r="Y111" s="21">
        <v>0</v>
      </c>
    </row>
    <row r="112" spans="1:25" ht="16.5">
      <c r="A112" s="16">
        <v>104</v>
      </c>
      <c r="B112" s="28" t="s">
        <v>210</v>
      </c>
      <c r="C112" s="28" t="s">
        <v>62</v>
      </c>
      <c r="D112" s="18">
        <v>48.75</v>
      </c>
      <c r="E112" s="18">
        <v>43.5</v>
      </c>
      <c r="F112" s="18">
        <v>33.25</v>
      </c>
      <c r="G112" s="19">
        <v>45</v>
      </c>
      <c r="H112" s="19">
        <v>35.25</v>
      </c>
      <c r="I112" s="19">
        <v>30.666666666666668</v>
      </c>
      <c r="J112" s="19">
        <v>32.25</v>
      </c>
      <c r="K112" s="19">
        <v>43.5</v>
      </c>
      <c r="L112" s="18">
        <v>32.33</v>
      </c>
      <c r="M112" s="20">
        <v>344.49666666666661</v>
      </c>
      <c r="N112" s="18">
        <v>13.779866666666665</v>
      </c>
      <c r="O112" s="14" t="s">
        <v>796</v>
      </c>
      <c r="P112" s="14" t="s">
        <v>795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2">
        <v>0</v>
      </c>
      <c r="X112" s="21">
        <v>0</v>
      </c>
      <c r="Y112" s="21">
        <v>0</v>
      </c>
    </row>
    <row r="113" spans="1:25" ht="16.5">
      <c r="A113" s="16">
        <v>105</v>
      </c>
      <c r="B113" s="28" t="s">
        <v>211</v>
      </c>
      <c r="C113" s="28" t="s">
        <v>212</v>
      </c>
      <c r="D113" s="18">
        <v>23.25</v>
      </c>
      <c r="E113" s="18">
        <v>33.375</v>
      </c>
      <c r="F113" s="18">
        <v>24.5</v>
      </c>
      <c r="G113" s="19">
        <v>23.25</v>
      </c>
      <c r="H113" s="19">
        <v>28.875</v>
      </c>
      <c r="I113" s="19">
        <v>16</v>
      </c>
      <c r="J113" s="19">
        <v>14.625</v>
      </c>
      <c r="K113" s="19">
        <v>38.25</v>
      </c>
      <c r="L113" s="18">
        <v>20</v>
      </c>
      <c r="M113" s="20">
        <v>222.125</v>
      </c>
      <c r="N113" s="18">
        <v>8.8849999999999998</v>
      </c>
      <c r="O113" s="14" t="s">
        <v>794</v>
      </c>
      <c r="P113" s="14" t="s">
        <v>795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2">
        <v>1</v>
      </c>
      <c r="X113" s="21">
        <v>0</v>
      </c>
      <c r="Y113" s="21">
        <v>0</v>
      </c>
    </row>
    <row r="114" spans="1:25" ht="16.5">
      <c r="A114" s="16">
        <v>106</v>
      </c>
      <c r="B114" s="28" t="s">
        <v>213</v>
      </c>
      <c r="C114" s="28" t="s">
        <v>214</v>
      </c>
      <c r="D114" s="18">
        <v>25.75</v>
      </c>
      <c r="E114" s="18">
        <v>30.75</v>
      </c>
      <c r="F114" s="18">
        <v>23.25</v>
      </c>
      <c r="G114" s="19">
        <v>27.375</v>
      </c>
      <c r="H114" s="19">
        <v>29.25</v>
      </c>
      <c r="I114" s="19">
        <v>22.666666666666668</v>
      </c>
      <c r="J114" s="19">
        <v>10.5</v>
      </c>
      <c r="K114" s="19">
        <v>31.125</v>
      </c>
      <c r="L114" s="18">
        <v>21.67</v>
      </c>
      <c r="M114" s="20">
        <v>222.33666666666664</v>
      </c>
      <c r="N114" s="18">
        <v>8.8934666666666651</v>
      </c>
      <c r="O114" s="14" t="s">
        <v>794</v>
      </c>
      <c r="P114" s="14" t="s">
        <v>795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2">
        <v>1</v>
      </c>
      <c r="X114" s="21">
        <v>0</v>
      </c>
      <c r="Y114" s="21">
        <v>0</v>
      </c>
    </row>
    <row r="115" spans="1:25" ht="16.5">
      <c r="A115" s="16">
        <v>107</v>
      </c>
      <c r="B115" s="28" t="s">
        <v>215</v>
      </c>
      <c r="C115" s="28" t="s">
        <v>216</v>
      </c>
      <c r="D115" s="18">
        <v>46.25</v>
      </c>
      <c r="E115" s="18">
        <v>38.25</v>
      </c>
      <c r="F115" s="18">
        <v>33</v>
      </c>
      <c r="G115" s="19">
        <v>37.5</v>
      </c>
      <c r="H115" s="19">
        <v>32.25</v>
      </c>
      <c r="I115" s="19">
        <v>25.333333333333332</v>
      </c>
      <c r="J115" s="19">
        <v>37.125</v>
      </c>
      <c r="K115" s="19">
        <v>41.625</v>
      </c>
      <c r="L115" s="18">
        <v>27</v>
      </c>
      <c r="M115" s="20">
        <v>318.33333333333337</v>
      </c>
      <c r="N115" s="18">
        <v>12.733333333333334</v>
      </c>
      <c r="O115" s="14" t="s">
        <v>796</v>
      </c>
      <c r="P115" s="14" t="s">
        <v>795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2">
        <v>0</v>
      </c>
      <c r="X115" s="21">
        <v>0</v>
      </c>
      <c r="Y115" s="21">
        <v>0</v>
      </c>
    </row>
    <row r="116" spans="1:25" ht="16.5">
      <c r="A116" s="16">
        <v>108</v>
      </c>
      <c r="B116" s="28" t="s">
        <v>217</v>
      </c>
      <c r="C116" s="28" t="s">
        <v>218</v>
      </c>
      <c r="D116" s="18">
        <v>36.75</v>
      </c>
      <c r="E116" s="18">
        <v>28.875</v>
      </c>
      <c r="F116" s="18">
        <v>22.75</v>
      </c>
      <c r="G116" s="19">
        <v>19.5</v>
      </c>
      <c r="H116" s="19">
        <v>20.625</v>
      </c>
      <c r="I116" s="19">
        <v>19.666666666666668</v>
      </c>
      <c r="J116" s="19">
        <v>10.5</v>
      </c>
      <c r="K116" s="19">
        <v>21.75</v>
      </c>
      <c r="L116" s="18">
        <v>12.67</v>
      </c>
      <c r="M116" s="20">
        <v>193.08666666666664</v>
      </c>
      <c r="N116" s="18">
        <v>7.723466666666666</v>
      </c>
      <c r="O116" s="14" t="s">
        <v>794</v>
      </c>
      <c r="P116" s="14" t="s">
        <v>795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2">
        <v>1</v>
      </c>
      <c r="X116" s="21">
        <v>0</v>
      </c>
      <c r="Y116" s="21">
        <v>0</v>
      </c>
    </row>
    <row r="117" spans="1:25" ht="16.5">
      <c r="A117" s="16">
        <v>109</v>
      </c>
      <c r="B117" s="28" t="s">
        <v>219</v>
      </c>
      <c r="C117" s="28" t="s">
        <v>220</v>
      </c>
      <c r="D117" s="18">
        <v>44.75</v>
      </c>
      <c r="E117" s="18">
        <v>28.875</v>
      </c>
      <c r="F117" s="18">
        <v>26.5</v>
      </c>
      <c r="G117" s="19">
        <v>27.75</v>
      </c>
      <c r="H117" s="19">
        <v>28.5</v>
      </c>
      <c r="I117" s="19">
        <v>18.666666666666668</v>
      </c>
      <c r="J117" s="19">
        <v>13.125</v>
      </c>
      <c r="K117" s="19">
        <v>26.25</v>
      </c>
      <c r="L117" s="18">
        <v>20.67</v>
      </c>
      <c r="M117" s="20">
        <v>235.08666666666664</v>
      </c>
      <c r="N117" s="18">
        <v>9.4034666666666666</v>
      </c>
      <c r="O117" s="14" t="s">
        <v>794</v>
      </c>
      <c r="P117" s="14" t="s">
        <v>795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2">
        <v>1</v>
      </c>
      <c r="X117" s="21">
        <v>0</v>
      </c>
      <c r="Y117" s="21">
        <v>0</v>
      </c>
    </row>
    <row r="118" spans="1:25" ht="16.5">
      <c r="A118" s="16">
        <v>110</v>
      </c>
      <c r="B118" s="28" t="s">
        <v>221</v>
      </c>
      <c r="C118" s="28" t="s">
        <v>222</v>
      </c>
      <c r="D118" s="18">
        <v>51.25</v>
      </c>
      <c r="E118" s="18">
        <v>40.5</v>
      </c>
      <c r="F118" s="18">
        <v>25.75</v>
      </c>
      <c r="G118" s="19">
        <v>35.25</v>
      </c>
      <c r="H118" s="19">
        <v>36.75</v>
      </c>
      <c r="I118" s="19">
        <v>28.333333333333332</v>
      </c>
      <c r="J118" s="19">
        <v>23.25</v>
      </c>
      <c r="K118" s="19">
        <v>43.875</v>
      </c>
      <c r="L118" s="18">
        <v>31.33</v>
      </c>
      <c r="M118" s="20">
        <v>316.28833333333336</v>
      </c>
      <c r="N118" s="18">
        <v>12.651533333333335</v>
      </c>
      <c r="O118" s="14" t="s">
        <v>796</v>
      </c>
      <c r="P118" s="14" t="s">
        <v>795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2">
        <v>0</v>
      </c>
      <c r="X118" s="21">
        <v>0</v>
      </c>
      <c r="Y118" s="21">
        <v>0</v>
      </c>
    </row>
    <row r="119" spans="1:25" ht="16.5">
      <c r="A119" s="16">
        <v>111</v>
      </c>
      <c r="B119" s="28" t="s">
        <v>223</v>
      </c>
      <c r="C119" s="28" t="s">
        <v>224</v>
      </c>
      <c r="D119" s="18">
        <v>27.25</v>
      </c>
      <c r="E119" s="18">
        <v>39.375</v>
      </c>
      <c r="F119" s="18">
        <v>27.75</v>
      </c>
      <c r="G119" s="19">
        <v>33</v>
      </c>
      <c r="H119" s="19">
        <v>30</v>
      </c>
      <c r="I119" s="19">
        <v>16.666666666666668</v>
      </c>
      <c r="J119" s="19">
        <v>11.625</v>
      </c>
      <c r="K119" s="19">
        <v>37.125</v>
      </c>
      <c r="L119" s="18">
        <v>22.33</v>
      </c>
      <c r="M119" s="20">
        <v>245.12166666666667</v>
      </c>
      <c r="N119" s="18">
        <v>9.8048666666666673</v>
      </c>
      <c r="O119" s="14" t="s">
        <v>794</v>
      </c>
      <c r="P119" s="14" t="s">
        <v>795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2">
        <v>1</v>
      </c>
      <c r="X119" s="21">
        <v>0</v>
      </c>
      <c r="Y119" s="21">
        <v>0</v>
      </c>
    </row>
    <row r="120" spans="1:25" ht="16.5">
      <c r="A120" s="16">
        <v>112</v>
      </c>
      <c r="B120" s="28" t="s">
        <v>225</v>
      </c>
      <c r="C120" s="28" t="s">
        <v>226</v>
      </c>
      <c r="D120" s="18">
        <v>15.5</v>
      </c>
      <c r="E120" s="18">
        <v>18</v>
      </c>
      <c r="F120" s="18">
        <v>16.5</v>
      </c>
      <c r="G120" s="19">
        <v>15.75</v>
      </c>
      <c r="H120" s="19">
        <v>21.375</v>
      </c>
      <c r="I120" s="19">
        <v>14</v>
      </c>
      <c r="J120" s="19">
        <v>9</v>
      </c>
      <c r="K120" s="19">
        <v>32.625</v>
      </c>
      <c r="L120" s="18">
        <v>13.67</v>
      </c>
      <c r="M120" s="20">
        <v>156.41999999999999</v>
      </c>
      <c r="N120" s="18">
        <v>6.2567999999999993</v>
      </c>
      <c r="O120" s="14" t="s">
        <v>794</v>
      </c>
      <c r="P120" s="14" t="s">
        <v>795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2">
        <v>1</v>
      </c>
      <c r="X120" s="21">
        <v>0</v>
      </c>
      <c r="Y120" s="21">
        <v>0</v>
      </c>
    </row>
    <row r="121" spans="1:25" ht="16.5">
      <c r="A121" s="16">
        <v>113</v>
      </c>
      <c r="B121" s="28" t="s">
        <v>227</v>
      </c>
      <c r="C121" s="28" t="s">
        <v>192</v>
      </c>
      <c r="D121" s="18">
        <v>33.75</v>
      </c>
      <c r="E121" s="18">
        <v>30.375</v>
      </c>
      <c r="F121" s="18">
        <v>20</v>
      </c>
      <c r="G121" s="19">
        <v>27</v>
      </c>
      <c r="H121" s="19">
        <v>27.75</v>
      </c>
      <c r="I121" s="19">
        <v>18.333333333333332</v>
      </c>
      <c r="J121" s="19">
        <v>12</v>
      </c>
      <c r="K121" s="19">
        <v>18.375</v>
      </c>
      <c r="L121" s="18">
        <v>23.33</v>
      </c>
      <c r="M121" s="20">
        <v>210.91333333333336</v>
      </c>
      <c r="N121" s="18">
        <v>8.436533333333335</v>
      </c>
      <c r="O121" s="14" t="s">
        <v>794</v>
      </c>
      <c r="P121" s="14" t="s">
        <v>795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2">
        <v>1</v>
      </c>
      <c r="X121" s="21">
        <v>0</v>
      </c>
      <c r="Y121" s="21">
        <v>0</v>
      </c>
    </row>
    <row r="122" spans="1:25" ht="16.5">
      <c r="A122" s="16">
        <v>114</v>
      </c>
      <c r="B122" s="28" t="s">
        <v>228</v>
      </c>
      <c r="C122" s="28" t="s">
        <v>229</v>
      </c>
      <c r="D122" s="18">
        <v>36.75</v>
      </c>
      <c r="E122" s="18">
        <v>32.25</v>
      </c>
      <c r="F122" s="18">
        <v>35</v>
      </c>
      <c r="G122" s="19">
        <v>39.75</v>
      </c>
      <c r="H122" s="19">
        <v>25.875</v>
      </c>
      <c r="I122" s="19">
        <v>21.333333333333332</v>
      </c>
      <c r="J122" s="19">
        <v>33</v>
      </c>
      <c r="K122" s="19">
        <v>34.5</v>
      </c>
      <c r="L122" s="18">
        <v>31.67</v>
      </c>
      <c r="M122" s="20">
        <v>290.12833333333339</v>
      </c>
      <c r="N122" s="18">
        <v>11.605133333333335</v>
      </c>
      <c r="O122" s="14" t="s">
        <v>796</v>
      </c>
      <c r="P122" s="14" t="s">
        <v>795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2">
        <v>0</v>
      </c>
      <c r="X122" s="21">
        <v>0</v>
      </c>
      <c r="Y122" s="21">
        <v>0</v>
      </c>
    </row>
    <row r="123" spans="1:25" ht="16.5">
      <c r="A123" s="16">
        <v>115</v>
      </c>
      <c r="B123" s="28" t="s">
        <v>230</v>
      </c>
      <c r="C123" s="28" t="s">
        <v>231</v>
      </c>
      <c r="D123" s="18">
        <v>30.5</v>
      </c>
      <c r="E123" s="18">
        <v>27.375</v>
      </c>
      <c r="F123" s="18">
        <v>28.5</v>
      </c>
      <c r="G123" s="19">
        <v>24.75</v>
      </c>
      <c r="H123" s="19">
        <v>30</v>
      </c>
      <c r="I123" s="19">
        <v>17.666666666666668</v>
      </c>
      <c r="J123" s="19">
        <v>12.75</v>
      </c>
      <c r="K123" s="19">
        <v>33</v>
      </c>
      <c r="L123" s="18">
        <v>10</v>
      </c>
      <c r="M123" s="20">
        <v>214.54166666666666</v>
      </c>
      <c r="N123" s="18">
        <v>8.581666666666667</v>
      </c>
      <c r="O123" s="14" t="s">
        <v>794</v>
      </c>
      <c r="P123" s="14" t="s">
        <v>795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2">
        <v>1</v>
      </c>
      <c r="X123" s="21">
        <v>0</v>
      </c>
      <c r="Y123" s="21">
        <v>0</v>
      </c>
    </row>
    <row r="124" spans="1:25" ht="16.5">
      <c r="A124" s="16">
        <v>116</v>
      </c>
      <c r="B124" s="28" t="s">
        <v>232</v>
      </c>
      <c r="C124" s="28" t="s">
        <v>233</v>
      </c>
      <c r="D124" s="18">
        <v>31.75</v>
      </c>
      <c r="E124" s="18">
        <v>31.875</v>
      </c>
      <c r="F124" s="18">
        <v>21.75</v>
      </c>
      <c r="G124" s="19">
        <v>25.5</v>
      </c>
      <c r="H124" s="19">
        <v>24</v>
      </c>
      <c r="I124" s="19">
        <v>21</v>
      </c>
      <c r="J124" s="19">
        <v>12.375</v>
      </c>
      <c r="K124" s="19">
        <v>30.375</v>
      </c>
      <c r="L124" s="18">
        <v>20</v>
      </c>
      <c r="M124" s="20">
        <v>218.625</v>
      </c>
      <c r="N124" s="18">
        <v>8.7449999999999992</v>
      </c>
      <c r="O124" s="14" t="s">
        <v>794</v>
      </c>
      <c r="P124" s="14" t="s">
        <v>795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2">
        <v>1</v>
      </c>
      <c r="X124" s="21">
        <v>0</v>
      </c>
      <c r="Y124" s="21">
        <v>0</v>
      </c>
    </row>
    <row r="125" spans="1:25" ht="16.5">
      <c r="A125" s="16">
        <v>117</v>
      </c>
      <c r="B125" s="28" t="s">
        <v>234</v>
      </c>
      <c r="C125" s="28" t="s">
        <v>98</v>
      </c>
      <c r="D125" s="18">
        <v>17.75</v>
      </c>
      <c r="E125" s="18">
        <v>18.375</v>
      </c>
      <c r="F125" s="18">
        <v>14</v>
      </c>
      <c r="G125" s="19">
        <v>49.790000000000006</v>
      </c>
      <c r="H125" s="19">
        <v>30</v>
      </c>
      <c r="I125" s="19">
        <v>13.333333333333334</v>
      </c>
      <c r="J125" s="19">
        <v>8.25</v>
      </c>
      <c r="K125" s="19">
        <v>36</v>
      </c>
      <c r="L125" s="18">
        <v>11</v>
      </c>
      <c r="M125" s="20">
        <v>198.49833333333336</v>
      </c>
      <c r="N125" s="18">
        <v>7.9399333333333342</v>
      </c>
      <c r="O125" s="14" t="s">
        <v>794</v>
      </c>
      <c r="P125" s="14" t="s">
        <v>795</v>
      </c>
      <c r="Q125" s="21">
        <v>0</v>
      </c>
      <c r="R125" s="21">
        <v>0</v>
      </c>
      <c r="S125" s="21">
        <v>1</v>
      </c>
      <c r="T125" s="21">
        <v>0</v>
      </c>
      <c r="U125" s="21">
        <v>0</v>
      </c>
      <c r="V125" s="21">
        <v>0</v>
      </c>
      <c r="W125" s="22">
        <v>1</v>
      </c>
      <c r="X125" s="21">
        <v>0</v>
      </c>
      <c r="Y125" s="21">
        <v>0</v>
      </c>
    </row>
    <row r="126" spans="1:25" ht="16.5">
      <c r="A126" s="16">
        <v>118</v>
      </c>
      <c r="B126" s="28" t="s">
        <v>235</v>
      </c>
      <c r="C126" s="28" t="s">
        <v>236</v>
      </c>
      <c r="D126" s="18">
        <v>43.25</v>
      </c>
      <c r="E126" s="18">
        <v>41.625</v>
      </c>
      <c r="F126" s="18">
        <v>35</v>
      </c>
      <c r="G126" s="19">
        <v>34.5</v>
      </c>
      <c r="H126" s="19">
        <v>29.625</v>
      </c>
      <c r="I126" s="19">
        <v>28.666666666666668</v>
      </c>
      <c r="J126" s="19">
        <v>23.25</v>
      </c>
      <c r="K126" s="19">
        <v>25.5</v>
      </c>
      <c r="L126" s="18">
        <v>31.67</v>
      </c>
      <c r="M126" s="20">
        <v>293.08666666666664</v>
      </c>
      <c r="N126" s="18">
        <v>11.723466666666665</v>
      </c>
      <c r="O126" s="14" t="s">
        <v>796</v>
      </c>
      <c r="P126" s="14" t="s">
        <v>795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2">
        <v>0</v>
      </c>
      <c r="X126" s="21">
        <v>0</v>
      </c>
      <c r="Y126" s="21">
        <v>0</v>
      </c>
    </row>
    <row r="127" spans="1:25" ht="16.5">
      <c r="A127" s="16">
        <v>119</v>
      </c>
      <c r="B127" s="28" t="s">
        <v>237</v>
      </c>
      <c r="C127" s="28" t="s">
        <v>238</v>
      </c>
      <c r="D127" s="18">
        <v>30.25</v>
      </c>
      <c r="E127" s="18">
        <v>29.625</v>
      </c>
      <c r="F127" s="18">
        <v>32.75</v>
      </c>
      <c r="G127" s="19">
        <v>22.5</v>
      </c>
      <c r="H127" s="19">
        <v>28.125</v>
      </c>
      <c r="I127" s="19">
        <v>20</v>
      </c>
      <c r="J127" s="19">
        <v>22.125</v>
      </c>
      <c r="K127" s="19">
        <v>37.125</v>
      </c>
      <c r="L127" s="18">
        <v>23</v>
      </c>
      <c r="M127" s="20">
        <v>245.5</v>
      </c>
      <c r="N127" s="18">
        <v>9.82</v>
      </c>
      <c r="O127" s="14" t="s">
        <v>794</v>
      </c>
      <c r="P127" s="14" t="s">
        <v>795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2">
        <v>0</v>
      </c>
      <c r="X127" s="21">
        <v>0</v>
      </c>
      <c r="Y127" s="21">
        <v>0</v>
      </c>
    </row>
    <row r="128" spans="1:25" ht="16.5">
      <c r="A128" s="16">
        <v>120</v>
      </c>
      <c r="B128" s="28" t="s">
        <v>239</v>
      </c>
      <c r="C128" s="28" t="s">
        <v>240</v>
      </c>
      <c r="D128" s="18">
        <v>28.5</v>
      </c>
      <c r="E128" s="18">
        <v>25.5</v>
      </c>
      <c r="F128" s="18">
        <v>21.25</v>
      </c>
      <c r="G128" s="19">
        <v>12.375</v>
      </c>
      <c r="H128" s="19">
        <v>21</v>
      </c>
      <c r="I128" s="19">
        <v>18</v>
      </c>
      <c r="J128" s="19">
        <v>9.375</v>
      </c>
      <c r="K128" s="19">
        <v>18.375</v>
      </c>
      <c r="L128" s="18">
        <v>10.67</v>
      </c>
      <c r="M128" s="20">
        <v>165.04499999999999</v>
      </c>
      <c r="N128" s="18">
        <v>6.6017999999999999</v>
      </c>
      <c r="O128" s="14" t="s">
        <v>794</v>
      </c>
      <c r="P128" s="14" t="s">
        <v>795</v>
      </c>
      <c r="Q128" s="21">
        <v>0</v>
      </c>
      <c r="R128" s="21">
        <v>0</v>
      </c>
      <c r="S128" s="21">
        <v>0</v>
      </c>
      <c r="T128" s="21">
        <v>1</v>
      </c>
      <c r="U128" s="21">
        <v>0</v>
      </c>
      <c r="V128" s="21">
        <v>0</v>
      </c>
      <c r="W128" s="22">
        <v>1</v>
      </c>
      <c r="X128" s="21">
        <v>0</v>
      </c>
      <c r="Y128" s="21">
        <v>0</v>
      </c>
    </row>
    <row r="129" spans="1:25" ht="16.5">
      <c r="A129" s="16">
        <v>121</v>
      </c>
      <c r="B129" s="28" t="s">
        <v>241</v>
      </c>
      <c r="C129" s="28" t="s">
        <v>242</v>
      </c>
      <c r="D129" s="18">
        <v>17.25</v>
      </c>
      <c r="E129" s="18">
        <v>20.25</v>
      </c>
      <c r="F129" s="18">
        <v>12.5</v>
      </c>
      <c r="G129" s="19">
        <v>7.5</v>
      </c>
      <c r="H129" s="19">
        <v>30.75</v>
      </c>
      <c r="I129" s="19">
        <v>16.666666666666668</v>
      </c>
      <c r="J129" s="19">
        <v>17.625</v>
      </c>
      <c r="K129" s="19">
        <v>36</v>
      </c>
      <c r="L129" s="18">
        <v>7</v>
      </c>
      <c r="M129" s="20">
        <v>165.54166666666669</v>
      </c>
      <c r="N129" s="18">
        <v>6.621666666666667</v>
      </c>
      <c r="O129" s="14" t="s">
        <v>794</v>
      </c>
      <c r="P129" s="14" t="s">
        <v>795</v>
      </c>
      <c r="Q129" s="21">
        <v>0</v>
      </c>
      <c r="R129" s="21">
        <v>0</v>
      </c>
      <c r="S129" s="21">
        <v>1</v>
      </c>
      <c r="T129" s="21">
        <v>1</v>
      </c>
      <c r="U129" s="21">
        <v>0</v>
      </c>
      <c r="V129" s="21">
        <v>0</v>
      </c>
      <c r="W129" s="22">
        <v>0</v>
      </c>
      <c r="X129" s="21">
        <v>0</v>
      </c>
      <c r="Y129" s="21">
        <v>1</v>
      </c>
    </row>
    <row r="130" spans="1:25" ht="16.5">
      <c r="A130" s="16">
        <v>122</v>
      </c>
      <c r="B130" s="28" t="s">
        <v>243</v>
      </c>
      <c r="C130" s="28" t="s">
        <v>244</v>
      </c>
      <c r="D130" s="18">
        <v>30</v>
      </c>
      <c r="E130" s="18">
        <v>26.625</v>
      </c>
      <c r="F130" s="18">
        <v>31.5</v>
      </c>
      <c r="G130" s="19">
        <v>21</v>
      </c>
      <c r="H130" s="19">
        <v>31.130000000000003</v>
      </c>
      <c r="I130" s="19">
        <v>24</v>
      </c>
      <c r="J130" s="19">
        <v>13.5</v>
      </c>
      <c r="K130" s="19">
        <v>36</v>
      </c>
      <c r="L130" s="18">
        <v>14.67</v>
      </c>
      <c r="M130" s="20">
        <v>228.42499999999998</v>
      </c>
      <c r="N130" s="18">
        <v>9.1369999999999987</v>
      </c>
      <c r="O130" s="14" t="s">
        <v>794</v>
      </c>
      <c r="P130" s="14" t="s">
        <v>795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2">
        <v>1</v>
      </c>
      <c r="X130" s="21">
        <v>0</v>
      </c>
      <c r="Y130" s="21">
        <v>0</v>
      </c>
    </row>
    <row r="131" spans="1:25" ht="16.5">
      <c r="A131" s="16">
        <v>123</v>
      </c>
      <c r="B131" s="28" t="s">
        <v>245</v>
      </c>
      <c r="C131" s="28" t="s">
        <v>246</v>
      </c>
      <c r="D131" s="18">
        <v>11</v>
      </c>
      <c r="E131" s="18">
        <v>20.625</v>
      </c>
      <c r="F131" s="18">
        <v>39</v>
      </c>
      <c r="G131" s="19">
        <v>6.75</v>
      </c>
      <c r="H131" s="19">
        <v>30.75</v>
      </c>
      <c r="I131" s="19">
        <v>20</v>
      </c>
      <c r="J131" s="19">
        <v>19.5</v>
      </c>
      <c r="K131" s="19">
        <v>31.75</v>
      </c>
      <c r="L131" s="18">
        <v>7</v>
      </c>
      <c r="M131" s="20">
        <v>186.375</v>
      </c>
      <c r="N131" s="18">
        <v>7.4550000000000001</v>
      </c>
      <c r="O131" s="14" t="s">
        <v>794</v>
      </c>
      <c r="P131" s="14" t="s">
        <v>795</v>
      </c>
      <c r="Q131" s="21">
        <v>1</v>
      </c>
      <c r="R131" s="21">
        <v>0</v>
      </c>
      <c r="S131" s="21">
        <v>0</v>
      </c>
      <c r="T131" s="21">
        <v>1</v>
      </c>
      <c r="U131" s="21">
        <v>0</v>
      </c>
      <c r="V131" s="21">
        <v>0</v>
      </c>
      <c r="W131" s="22">
        <v>0</v>
      </c>
      <c r="X131" s="21">
        <v>0</v>
      </c>
      <c r="Y131" s="21">
        <v>1</v>
      </c>
    </row>
    <row r="132" spans="1:25" ht="16.5">
      <c r="A132" s="16">
        <v>124</v>
      </c>
      <c r="B132" s="28" t="s">
        <v>247</v>
      </c>
      <c r="C132" s="28" t="s">
        <v>248</v>
      </c>
      <c r="D132" s="18">
        <v>51.25</v>
      </c>
      <c r="E132" s="18">
        <v>39.75</v>
      </c>
      <c r="F132" s="18">
        <v>41.25</v>
      </c>
      <c r="G132" s="19">
        <v>44.25</v>
      </c>
      <c r="H132" s="19">
        <v>41.625</v>
      </c>
      <c r="I132" s="19">
        <v>30.333333333333332</v>
      </c>
      <c r="J132" s="19">
        <v>31.125</v>
      </c>
      <c r="K132" s="19">
        <v>45.375</v>
      </c>
      <c r="L132" s="18">
        <v>32.67</v>
      </c>
      <c r="M132" s="20">
        <v>357.62833333333339</v>
      </c>
      <c r="N132" s="18">
        <v>14.305133333333336</v>
      </c>
      <c r="O132" s="14" t="s">
        <v>796</v>
      </c>
      <c r="P132" s="14" t="s">
        <v>795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2">
        <v>0</v>
      </c>
      <c r="X132" s="21">
        <v>0</v>
      </c>
      <c r="Y132" s="21">
        <v>0</v>
      </c>
    </row>
    <row r="133" spans="1:25" ht="16.5">
      <c r="A133" s="16">
        <v>125</v>
      </c>
      <c r="B133" s="28" t="s">
        <v>249</v>
      </c>
      <c r="C133" s="28" t="s">
        <v>38</v>
      </c>
      <c r="D133" s="18">
        <v>33.25</v>
      </c>
      <c r="E133" s="18">
        <v>32.25</v>
      </c>
      <c r="F133" s="18">
        <v>33</v>
      </c>
      <c r="G133" s="19">
        <v>34.5</v>
      </c>
      <c r="H133" s="19">
        <v>30.375</v>
      </c>
      <c r="I133" s="19">
        <v>23</v>
      </c>
      <c r="J133" s="19">
        <v>15.75</v>
      </c>
      <c r="K133" s="19">
        <v>25.125</v>
      </c>
      <c r="L133" s="18">
        <v>19.329999999999998</v>
      </c>
      <c r="M133" s="20">
        <v>246.57999999999998</v>
      </c>
      <c r="N133" s="18">
        <v>9.8631999999999991</v>
      </c>
      <c r="O133" s="14" t="s">
        <v>794</v>
      </c>
      <c r="P133" s="14" t="s">
        <v>795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2">
        <v>0</v>
      </c>
      <c r="X133" s="21">
        <v>0</v>
      </c>
      <c r="Y133" s="21">
        <v>0</v>
      </c>
    </row>
    <row r="134" spans="1:25" ht="16.5">
      <c r="A134" s="16">
        <v>126</v>
      </c>
      <c r="B134" s="28" t="s">
        <v>250</v>
      </c>
      <c r="C134" s="28" t="s">
        <v>251</v>
      </c>
      <c r="D134" s="18">
        <v>29.75</v>
      </c>
      <c r="E134" s="18">
        <v>26.25</v>
      </c>
      <c r="F134" s="18">
        <v>20.25</v>
      </c>
      <c r="G134" s="19">
        <v>12.75</v>
      </c>
      <c r="H134" s="19">
        <v>25.5</v>
      </c>
      <c r="I134" s="19">
        <v>17.666666666666668</v>
      </c>
      <c r="J134" s="19">
        <v>11.625</v>
      </c>
      <c r="K134" s="19">
        <v>20.625</v>
      </c>
      <c r="L134" s="18">
        <v>10</v>
      </c>
      <c r="M134" s="20">
        <v>174.41666666666666</v>
      </c>
      <c r="N134" s="18">
        <v>6.9766666666666666</v>
      </c>
      <c r="O134" s="14" t="s">
        <v>794</v>
      </c>
      <c r="P134" s="14" t="s">
        <v>795</v>
      </c>
      <c r="Q134" s="21">
        <v>0</v>
      </c>
      <c r="R134" s="21">
        <v>0</v>
      </c>
      <c r="S134" s="21">
        <v>0</v>
      </c>
      <c r="T134" s="21">
        <v>1</v>
      </c>
      <c r="U134" s="21">
        <v>0</v>
      </c>
      <c r="V134" s="21">
        <v>0</v>
      </c>
      <c r="W134" s="22">
        <v>1</v>
      </c>
      <c r="X134" s="21">
        <v>0</v>
      </c>
      <c r="Y134" s="21">
        <v>0</v>
      </c>
    </row>
    <row r="135" spans="1:25" ht="16.5">
      <c r="A135" s="16">
        <v>127</v>
      </c>
      <c r="B135" s="28" t="s">
        <v>252</v>
      </c>
      <c r="C135" s="28" t="s">
        <v>253</v>
      </c>
      <c r="D135" s="18">
        <v>27</v>
      </c>
      <c r="E135" s="18">
        <v>29.25</v>
      </c>
      <c r="F135" s="18">
        <v>26.5</v>
      </c>
      <c r="G135" s="19">
        <v>30</v>
      </c>
      <c r="H135" s="19">
        <v>28.125</v>
      </c>
      <c r="I135" s="19">
        <v>14</v>
      </c>
      <c r="J135" s="19">
        <v>15.375</v>
      </c>
      <c r="K135" s="19">
        <v>33.75</v>
      </c>
      <c r="L135" s="18">
        <v>21.33</v>
      </c>
      <c r="M135" s="20">
        <v>225.32999999999998</v>
      </c>
      <c r="N135" s="18">
        <v>9.0131999999999994</v>
      </c>
      <c r="O135" s="14" t="s">
        <v>794</v>
      </c>
      <c r="P135" s="14" t="s">
        <v>795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2">
        <v>0</v>
      </c>
      <c r="X135" s="21">
        <v>0</v>
      </c>
      <c r="Y135" s="21">
        <v>0</v>
      </c>
    </row>
    <row r="136" spans="1:25" ht="16.5">
      <c r="A136" s="16">
        <v>128</v>
      </c>
      <c r="B136" s="28" t="s">
        <v>254</v>
      </c>
      <c r="C136" s="28" t="s">
        <v>255</v>
      </c>
      <c r="D136" s="18">
        <v>24</v>
      </c>
      <c r="E136" s="18">
        <v>22.125</v>
      </c>
      <c r="F136" s="18">
        <v>19.25</v>
      </c>
      <c r="G136" s="19">
        <v>18</v>
      </c>
      <c r="H136" s="19">
        <v>23.25</v>
      </c>
      <c r="I136" s="19">
        <v>10</v>
      </c>
      <c r="J136" s="19">
        <v>7.125</v>
      </c>
      <c r="K136" s="19">
        <v>12.375</v>
      </c>
      <c r="L136" s="18">
        <v>8.33</v>
      </c>
      <c r="M136" s="20">
        <v>144.45500000000001</v>
      </c>
      <c r="N136" s="18">
        <v>5.7782000000000009</v>
      </c>
      <c r="O136" s="14" t="s">
        <v>794</v>
      </c>
      <c r="P136" s="14" t="s">
        <v>795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2">
        <v>1</v>
      </c>
      <c r="X136" s="21">
        <v>1</v>
      </c>
      <c r="Y136" s="21">
        <v>1</v>
      </c>
    </row>
    <row r="137" spans="1:25" ht="16.5">
      <c r="A137" s="16">
        <v>129</v>
      </c>
      <c r="B137" s="28" t="s">
        <v>256</v>
      </c>
      <c r="C137" s="28" t="s">
        <v>257</v>
      </c>
      <c r="D137" s="18">
        <v>47</v>
      </c>
      <c r="E137" s="18">
        <v>36</v>
      </c>
      <c r="F137" s="18">
        <v>36.25</v>
      </c>
      <c r="G137" s="19">
        <v>39</v>
      </c>
      <c r="H137" s="19">
        <v>37.125</v>
      </c>
      <c r="I137" s="19">
        <v>26.333333333333332</v>
      </c>
      <c r="J137" s="19">
        <v>27.375</v>
      </c>
      <c r="K137" s="19">
        <v>43.875</v>
      </c>
      <c r="L137" s="18">
        <v>28.67</v>
      </c>
      <c r="M137" s="20">
        <v>321.62833333333339</v>
      </c>
      <c r="N137" s="18">
        <v>12.865133333333336</v>
      </c>
      <c r="O137" s="14" t="s">
        <v>796</v>
      </c>
      <c r="P137" s="14" t="s">
        <v>795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2">
        <v>0</v>
      </c>
      <c r="X137" s="21">
        <v>0</v>
      </c>
      <c r="Y137" s="21">
        <v>0</v>
      </c>
    </row>
    <row r="138" spans="1:25" ht="16.5">
      <c r="A138" s="16">
        <v>130</v>
      </c>
      <c r="B138" s="28" t="s">
        <v>258</v>
      </c>
      <c r="C138" s="28" t="s">
        <v>259</v>
      </c>
      <c r="D138" s="18">
        <v>39.5</v>
      </c>
      <c r="E138" s="18">
        <v>26.25</v>
      </c>
      <c r="F138" s="18">
        <v>28</v>
      </c>
      <c r="G138" s="19">
        <v>23.25</v>
      </c>
      <c r="H138" s="19">
        <v>27</v>
      </c>
      <c r="I138" s="19">
        <v>18.666666666666668</v>
      </c>
      <c r="J138" s="19">
        <v>13.125</v>
      </c>
      <c r="K138" s="19">
        <v>16.875</v>
      </c>
      <c r="L138" s="18">
        <v>12.33</v>
      </c>
      <c r="M138" s="20">
        <v>204.99666666666667</v>
      </c>
      <c r="N138" s="18">
        <v>8.1998666666666669</v>
      </c>
      <c r="O138" s="14" t="s">
        <v>794</v>
      </c>
      <c r="P138" s="14" t="s">
        <v>795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2">
        <v>1</v>
      </c>
      <c r="X138" s="21">
        <v>0</v>
      </c>
      <c r="Y138" s="21">
        <v>0</v>
      </c>
    </row>
    <row r="139" spans="1:25" ht="16.5">
      <c r="A139" s="16">
        <v>131</v>
      </c>
      <c r="B139" s="28" t="s">
        <v>260</v>
      </c>
      <c r="C139" s="28" t="s">
        <v>261</v>
      </c>
      <c r="D139" s="18">
        <v>28.5</v>
      </c>
      <c r="E139" s="18">
        <v>29.25</v>
      </c>
      <c r="F139" s="18">
        <v>32.5</v>
      </c>
      <c r="G139" s="19">
        <v>36</v>
      </c>
      <c r="H139" s="19">
        <v>25.5</v>
      </c>
      <c r="I139" s="19">
        <v>22</v>
      </c>
      <c r="J139" s="19">
        <v>20.625</v>
      </c>
      <c r="K139" s="19">
        <v>36</v>
      </c>
      <c r="L139" s="18">
        <v>10.33</v>
      </c>
      <c r="M139" s="20">
        <v>240.70500000000001</v>
      </c>
      <c r="N139" s="18">
        <v>9.6281999999999996</v>
      </c>
      <c r="O139" s="14" t="s">
        <v>794</v>
      </c>
      <c r="P139" s="14" t="s">
        <v>795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2">
        <v>0</v>
      </c>
      <c r="X139" s="21">
        <v>0</v>
      </c>
      <c r="Y139" s="21">
        <v>0</v>
      </c>
    </row>
    <row r="140" spans="1:25" ht="16.5">
      <c r="A140" s="16">
        <v>132</v>
      </c>
      <c r="B140" s="28" t="s">
        <v>262</v>
      </c>
      <c r="C140" s="28" t="s">
        <v>263</v>
      </c>
      <c r="D140" s="18">
        <v>49.5</v>
      </c>
      <c r="E140" s="18">
        <v>54.75</v>
      </c>
      <c r="F140" s="18">
        <v>39</v>
      </c>
      <c r="G140" s="19">
        <v>45.75</v>
      </c>
      <c r="H140" s="19">
        <v>54</v>
      </c>
      <c r="I140" s="19">
        <v>30.333333333333332</v>
      </c>
      <c r="J140" s="19">
        <v>27</v>
      </c>
      <c r="K140" s="19">
        <v>49.5</v>
      </c>
      <c r="L140" s="18">
        <v>32.67</v>
      </c>
      <c r="M140" s="20">
        <v>382.50333333333333</v>
      </c>
      <c r="N140" s="18">
        <v>15.300133333333333</v>
      </c>
      <c r="O140" s="14" t="s">
        <v>796</v>
      </c>
      <c r="P140" s="14" t="s">
        <v>795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2">
        <v>0</v>
      </c>
      <c r="X140" s="21">
        <v>0</v>
      </c>
      <c r="Y140" s="21">
        <v>0</v>
      </c>
    </row>
    <row r="141" spans="1:25" ht="16.5">
      <c r="A141" s="16">
        <v>133</v>
      </c>
      <c r="B141" s="28" t="s">
        <v>264</v>
      </c>
      <c r="C141" s="28" t="s">
        <v>265</v>
      </c>
      <c r="D141" s="18">
        <v>25.5</v>
      </c>
      <c r="E141" s="18">
        <v>20.25</v>
      </c>
      <c r="F141" s="18">
        <v>21.5</v>
      </c>
      <c r="G141" s="19">
        <v>21.75</v>
      </c>
      <c r="H141" s="19">
        <v>23.625</v>
      </c>
      <c r="I141" s="19">
        <v>21.333333333333332</v>
      </c>
      <c r="J141" s="19">
        <v>10.125</v>
      </c>
      <c r="K141" s="19">
        <v>23.625</v>
      </c>
      <c r="L141" s="18">
        <v>13.67</v>
      </c>
      <c r="M141" s="20">
        <v>181.37833333333333</v>
      </c>
      <c r="N141" s="18">
        <v>7.2551333333333332</v>
      </c>
      <c r="O141" s="14" t="s">
        <v>794</v>
      </c>
      <c r="P141" s="14" t="s">
        <v>795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2">
        <v>1</v>
      </c>
      <c r="X141" s="21">
        <v>0</v>
      </c>
      <c r="Y141" s="21">
        <v>0</v>
      </c>
    </row>
    <row r="142" spans="1:25" ht="16.5">
      <c r="A142" s="16">
        <v>134</v>
      </c>
      <c r="B142" s="28" t="s">
        <v>266</v>
      </c>
      <c r="C142" s="28" t="s">
        <v>267</v>
      </c>
      <c r="D142" s="18">
        <v>42.75</v>
      </c>
      <c r="E142" s="18">
        <v>33</v>
      </c>
      <c r="F142" s="18">
        <v>22</v>
      </c>
      <c r="G142" s="19">
        <v>20.25</v>
      </c>
      <c r="H142" s="19">
        <v>24</v>
      </c>
      <c r="I142" s="19">
        <v>27.333333333333332</v>
      </c>
      <c r="J142" s="19">
        <v>9.375</v>
      </c>
      <c r="K142" s="19">
        <v>30</v>
      </c>
      <c r="L142" s="18">
        <v>17</v>
      </c>
      <c r="M142" s="20">
        <v>225.70833333333334</v>
      </c>
      <c r="N142" s="18">
        <v>9.0283333333333342</v>
      </c>
      <c r="O142" s="14" t="s">
        <v>794</v>
      </c>
      <c r="P142" s="14" t="s">
        <v>795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2">
        <v>1</v>
      </c>
      <c r="X142" s="21">
        <v>0</v>
      </c>
      <c r="Y142" s="21">
        <v>0</v>
      </c>
    </row>
    <row r="143" spans="1:25" ht="16.5">
      <c r="A143" s="16">
        <v>135</v>
      </c>
      <c r="B143" s="28" t="s">
        <v>268</v>
      </c>
      <c r="C143" s="28" t="s">
        <v>242</v>
      </c>
      <c r="D143" s="18">
        <v>45.5</v>
      </c>
      <c r="E143" s="18">
        <v>34.5</v>
      </c>
      <c r="F143" s="18">
        <v>30</v>
      </c>
      <c r="G143" s="19">
        <v>33</v>
      </c>
      <c r="H143" s="19">
        <v>34.875</v>
      </c>
      <c r="I143" s="19">
        <v>22.666666666666668</v>
      </c>
      <c r="J143" s="19">
        <v>15.75</v>
      </c>
      <c r="K143" s="19">
        <v>45.75</v>
      </c>
      <c r="L143" s="18">
        <v>23.67</v>
      </c>
      <c r="M143" s="20">
        <v>285.71166666666664</v>
      </c>
      <c r="N143" s="18">
        <v>11.428466666666665</v>
      </c>
      <c r="O143" s="14" t="s">
        <v>796</v>
      </c>
      <c r="P143" s="14" t="s">
        <v>795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2">
        <v>0</v>
      </c>
      <c r="X143" s="21">
        <v>0</v>
      </c>
      <c r="Y143" s="21">
        <v>0</v>
      </c>
    </row>
    <row r="144" spans="1:25" ht="16.5">
      <c r="A144" s="16">
        <v>136</v>
      </c>
      <c r="B144" s="28" t="s">
        <v>269</v>
      </c>
      <c r="C144" s="28" t="s">
        <v>270</v>
      </c>
      <c r="D144" s="18">
        <v>19.75</v>
      </c>
      <c r="E144" s="18">
        <v>27.75</v>
      </c>
      <c r="F144" s="18">
        <v>24</v>
      </c>
      <c r="G144" s="19">
        <v>26.25</v>
      </c>
      <c r="H144" s="19">
        <v>22.875</v>
      </c>
      <c r="I144" s="19">
        <v>16.666666666666668</v>
      </c>
      <c r="J144" s="19">
        <v>12.375</v>
      </c>
      <c r="K144" s="19">
        <v>18</v>
      </c>
      <c r="L144" s="18">
        <v>15.33</v>
      </c>
      <c r="M144" s="20">
        <v>182.99666666666667</v>
      </c>
      <c r="N144" s="18">
        <v>7.319866666666667</v>
      </c>
      <c r="O144" s="14" t="s">
        <v>794</v>
      </c>
      <c r="P144" s="14" t="s">
        <v>795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2">
        <v>1</v>
      </c>
      <c r="X144" s="21">
        <v>0</v>
      </c>
      <c r="Y144" s="21">
        <v>0</v>
      </c>
    </row>
    <row r="145" spans="1:25" ht="16.5">
      <c r="A145" s="16">
        <v>137</v>
      </c>
      <c r="B145" s="28" t="s">
        <v>271</v>
      </c>
      <c r="C145" s="28" t="s">
        <v>272</v>
      </c>
      <c r="D145" s="18">
        <v>17.5</v>
      </c>
      <c r="E145" s="18">
        <v>25.5</v>
      </c>
      <c r="F145" s="18">
        <v>16.5</v>
      </c>
      <c r="G145" s="19">
        <v>12.375</v>
      </c>
      <c r="H145" s="19">
        <v>15.375</v>
      </c>
      <c r="I145" s="19">
        <v>12</v>
      </c>
      <c r="J145" s="19">
        <v>9.375</v>
      </c>
      <c r="K145" s="19">
        <v>11.25</v>
      </c>
      <c r="L145" s="18">
        <v>12.33</v>
      </c>
      <c r="M145" s="20">
        <v>132.20500000000001</v>
      </c>
      <c r="N145" s="18">
        <v>5.2882000000000007</v>
      </c>
      <c r="O145" s="14" t="s">
        <v>794</v>
      </c>
      <c r="P145" s="14" t="s">
        <v>795</v>
      </c>
      <c r="Q145" s="21">
        <v>0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2">
        <v>1</v>
      </c>
      <c r="X145" s="21">
        <v>1</v>
      </c>
      <c r="Y145" s="21">
        <v>0</v>
      </c>
    </row>
    <row r="146" spans="1:25" ht="16.5">
      <c r="A146" s="16">
        <v>138</v>
      </c>
      <c r="B146" s="28" t="s">
        <v>273</v>
      </c>
      <c r="C146" s="28" t="s">
        <v>274</v>
      </c>
      <c r="D146" s="18">
        <v>51</v>
      </c>
      <c r="E146" s="18">
        <v>35.625</v>
      </c>
      <c r="F146" s="18">
        <v>32.5</v>
      </c>
      <c r="G146" s="19">
        <v>41.25</v>
      </c>
      <c r="H146" s="19">
        <v>29.25</v>
      </c>
      <c r="I146" s="19">
        <v>25</v>
      </c>
      <c r="J146" s="19">
        <v>25.5</v>
      </c>
      <c r="K146" s="19">
        <v>28.125</v>
      </c>
      <c r="L146" s="18">
        <v>26.67</v>
      </c>
      <c r="M146" s="20">
        <v>294.92</v>
      </c>
      <c r="N146" s="18">
        <v>11.796800000000001</v>
      </c>
      <c r="O146" s="14" t="s">
        <v>796</v>
      </c>
      <c r="P146" s="14" t="s">
        <v>795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2">
        <v>0</v>
      </c>
      <c r="X146" s="21">
        <v>0</v>
      </c>
      <c r="Y146" s="21">
        <v>0</v>
      </c>
    </row>
    <row r="147" spans="1:25" ht="16.5">
      <c r="A147" s="16">
        <v>139</v>
      </c>
      <c r="B147" s="28" t="s">
        <v>275</v>
      </c>
      <c r="C147" s="28" t="s">
        <v>276</v>
      </c>
      <c r="D147" s="18">
        <v>39.25</v>
      </c>
      <c r="E147" s="18">
        <v>27.75</v>
      </c>
      <c r="F147" s="18">
        <v>30</v>
      </c>
      <c r="G147" s="19">
        <v>24.75</v>
      </c>
      <c r="H147" s="19">
        <v>32.25</v>
      </c>
      <c r="I147" s="19">
        <v>14</v>
      </c>
      <c r="J147" s="19">
        <v>22.5</v>
      </c>
      <c r="K147" s="19">
        <v>33</v>
      </c>
      <c r="L147" s="18">
        <v>18.670000000000002</v>
      </c>
      <c r="M147" s="20">
        <v>242.17000000000002</v>
      </c>
      <c r="N147" s="18">
        <v>9.6867999999999999</v>
      </c>
      <c r="O147" s="14" t="s">
        <v>794</v>
      </c>
      <c r="P147" s="14" t="s">
        <v>795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2">
        <v>0</v>
      </c>
      <c r="X147" s="21">
        <v>0</v>
      </c>
      <c r="Y147" s="21">
        <v>0</v>
      </c>
    </row>
    <row r="148" spans="1:25" ht="16.5">
      <c r="A148" s="16">
        <v>140</v>
      </c>
      <c r="B148" s="28" t="s">
        <v>277</v>
      </c>
      <c r="C148" s="28" t="s">
        <v>278</v>
      </c>
      <c r="D148" s="18">
        <v>34.75</v>
      </c>
      <c r="E148" s="18">
        <v>30</v>
      </c>
      <c r="F148" s="18">
        <v>30</v>
      </c>
      <c r="G148" s="19">
        <v>36.75</v>
      </c>
      <c r="H148" s="19">
        <v>27.75</v>
      </c>
      <c r="I148" s="19">
        <v>22</v>
      </c>
      <c r="J148" s="19">
        <v>15</v>
      </c>
      <c r="K148" s="19">
        <v>37.875</v>
      </c>
      <c r="L148" s="18">
        <v>22</v>
      </c>
      <c r="M148" s="20">
        <v>256.125</v>
      </c>
      <c r="N148" s="18">
        <v>10.244999999999999</v>
      </c>
      <c r="O148" s="14" t="s">
        <v>796</v>
      </c>
      <c r="P148" s="14" t="s">
        <v>795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2">
        <v>0</v>
      </c>
      <c r="X148" s="21">
        <v>0</v>
      </c>
      <c r="Y148" s="21">
        <v>0</v>
      </c>
    </row>
    <row r="149" spans="1:25" ht="16.5">
      <c r="A149" s="16">
        <v>141</v>
      </c>
      <c r="B149" s="28" t="s">
        <v>279</v>
      </c>
      <c r="C149" s="28" t="s">
        <v>280</v>
      </c>
      <c r="D149" s="18">
        <v>42.5</v>
      </c>
      <c r="E149" s="18">
        <v>35.25</v>
      </c>
      <c r="F149" s="18">
        <v>30</v>
      </c>
      <c r="G149" s="19">
        <v>39.75</v>
      </c>
      <c r="H149" s="19">
        <v>33.375</v>
      </c>
      <c r="I149" s="19">
        <v>17.666666666666668</v>
      </c>
      <c r="J149" s="19">
        <v>16.5</v>
      </c>
      <c r="K149" s="19">
        <v>43.875</v>
      </c>
      <c r="L149" s="18">
        <v>33</v>
      </c>
      <c r="M149" s="20">
        <v>291.91666666666663</v>
      </c>
      <c r="N149" s="18">
        <v>11.676666666666666</v>
      </c>
      <c r="O149" s="14" t="s">
        <v>796</v>
      </c>
      <c r="P149" s="14" t="s">
        <v>795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2">
        <v>0</v>
      </c>
      <c r="X149" s="21">
        <v>0</v>
      </c>
      <c r="Y149" s="21">
        <v>0</v>
      </c>
    </row>
    <row r="150" spans="1:25" ht="16.5">
      <c r="A150" s="16">
        <v>142</v>
      </c>
      <c r="B150" s="28" t="s">
        <v>281</v>
      </c>
      <c r="C150" s="28" t="s">
        <v>282</v>
      </c>
      <c r="D150" s="18">
        <v>34.25</v>
      </c>
      <c r="E150" s="18">
        <v>31.5</v>
      </c>
      <c r="F150" s="18">
        <v>37.25</v>
      </c>
      <c r="G150" s="19">
        <v>21.375</v>
      </c>
      <c r="H150" s="19">
        <v>23.25</v>
      </c>
      <c r="I150" s="19">
        <v>16.666666666666668</v>
      </c>
      <c r="J150" s="19">
        <v>22.125</v>
      </c>
      <c r="K150" s="19">
        <v>30.375</v>
      </c>
      <c r="L150" s="18">
        <v>18.670000000000002</v>
      </c>
      <c r="M150" s="20">
        <v>235.46166666666664</v>
      </c>
      <c r="N150" s="18">
        <v>9.4184666666666654</v>
      </c>
      <c r="O150" s="14" t="s">
        <v>794</v>
      </c>
      <c r="P150" s="14" t="s">
        <v>795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2">
        <v>0</v>
      </c>
      <c r="X150" s="21">
        <v>0</v>
      </c>
      <c r="Y150" s="21">
        <v>0</v>
      </c>
    </row>
    <row r="151" spans="1:25" ht="16.5">
      <c r="A151" s="16">
        <v>143</v>
      </c>
      <c r="B151" s="28" t="s">
        <v>283</v>
      </c>
      <c r="C151" s="28" t="s">
        <v>284</v>
      </c>
      <c r="D151" s="18">
        <v>31</v>
      </c>
      <c r="E151" s="18">
        <v>26.25</v>
      </c>
      <c r="F151" s="18">
        <v>20</v>
      </c>
      <c r="G151" s="19">
        <v>27.375</v>
      </c>
      <c r="H151" s="19">
        <v>26.25</v>
      </c>
      <c r="I151" s="19">
        <v>14.666666666666666</v>
      </c>
      <c r="J151" s="19">
        <v>12.375</v>
      </c>
      <c r="K151" s="19">
        <v>29.625</v>
      </c>
      <c r="L151" s="18">
        <v>16.670000000000002</v>
      </c>
      <c r="M151" s="20">
        <v>204.21166666666664</v>
      </c>
      <c r="N151" s="18">
        <v>8.1684666666666654</v>
      </c>
      <c r="O151" s="14" t="s">
        <v>794</v>
      </c>
      <c r="P151" s="14" t="s">
        <v>795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2">
        <v>1</v>
      </c>
      <c r="X151" s="21">
        <v>0</v>
      </c>
      <c r="Y151" s="21">
        <v>0</v>
      </c>
    </row>
    <row r="152" spans="1:25" ht="16.5">
      <c r="A152" s="16">
        <v>144</v>
      </c>
      <c r="B152" s="28" t="s">
        <v>285</v>
      </c>
      <c r="C152" s="28" t="s">
        <v>286</v>
      </c>
      <c r="D152" s="18">
        <v>19.5</v>
      </c>
      <c r="E152" s="18">
        <v>25.875</v>
      </c>
      <c r="F152" s="18">
        <v>17.25</v>
      </c>
      <c r="G152" s="19">
        <v>19.125</v>
      </c>
      <c r="H152" s="19">
        <v>30.75</v>
      </c>
      <c r="I152" s="19">
        <v>19.333333333333332</v>
      </c>
      <c r="J152" s="19">
        <v>11.25</v>
      </c>
      <c r="K152" s="19">
        <v>31.125</v>
      </c>
      <c r="L152" s="18">
        <v>21.33</v>
      </c>
      <c r="M152" s="20">
        <v>195.53833333333336</v>
      </c>
      <c r="N152" s="18">
        <v>7.8215333333333339</v>
      </c>
      <c r="O152" s="14" t="s">
        <v>794</v>
      </c>
      <c r="P152" s="14" t="s">
        <v>795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2">
        <v>1</v>
      </c>
      <c r="X152" s="21">
        <v>0</v>
      </c>
      <c r="Y152" s="21">
        <v>0</v>
      </c>
    </row>
    <row r="153" spans="1:25" ht="16.5">
      <c r="A153" s="16">
        <v>145</v>
      </c>
      <c r="B153" s="28" t="s">
        <v>287</v>
      </c>
      <c r="C153" s="28" t="s">
        <v>288</v>
      </c>
      <c r="D153" s="18">
        <v>33.5</v>
      </c>
      <c r="E153" s="18">
        <v>27.375</v>
      </c>
      <c r="F153" s="18">
        <v>26.5</v>
      </c>
      <c r="G153" s="19">
        <v>22.875</v>
      </c>
      <c r="H153" s="19">
        <v>21.75</v>
      </c>
      <c r="I153" s="19">
        <v>21.333333333333332</v>
      </c>
      <c r="J153" s="19">
        <v>15</v>
      </c>
      <c r="K153" s="19">
        <v>34.875</v>
      </c>
      <c r="L153" s="18">
        <v>20</v>
      </c>
      <c r="M153" s="20">
        <v>223.20833333333334</v>
      </c>
      <c r="N153" s="18">
        <v>8.9283333333333346</v>
      </c>
      <c r="O153" s="14" t="s">
        <v>794</v>
      </c>
      <c r="P153" s="14" t="s">
        <v>795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2">
        <v>0</v>
      </c>
      <c r="X153" s="21">
        <v>0</v>
      </c>
      <c r="Y153" s="21">
        <v>0</v>
      </c>
    </row>
    <row r="154" spans="1:25" ht="16.5">
      <c r="A154" s="16">
        <v>146</v>
      </c>
      <c r="B154" s="28" t="s">
        <v>289</v>
      </c>
      <c r="C154" s="28" t="s">
        <v>290</v>
      </c>
      <c r="D154" s="18">
        <v>38.75</v>
      </c>
      <c r="E154" s="18">
        <v>29.625</v>
      </c>
      <c r="F154" s="18">
        <v>33</v>
      </c>
      <c r="G154" s="19">
        <v>18</v>
      </c>
      <c r="H154" s="19">
        <v>30</v>
      </c>
      <c r="I154" s="19">
        <v>21.333333333333332</v>
      </c>
      <c r="J154" s="19">
        <v>17.625</v>
      </c>
      <c r="K154" s="19">
        <v>30</v>
      </c>
      <c r="L154" s="18">
        <v>16.329999999999998</v>
      </c>
      <c r="M154" s="20">
        <v>234.66333333333336</v>
      </c>
      <c r="N154" s="18">
        <v>9.3865333333333343</v>
      </c>
      <c r="O154" s="14" t="s">
        <v>794</v>
      </c>
      <c r="P154" s="14" t="s">
        <v>795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2">
        <v>0</v>
      </c>
      <c r="X154" s="21">
        <v>0</v>
      </c>
      <c r="Y154" s="21">
        <v>0</v>
      </c>
    </row>
    <row r="155" spans="1:25" ht="16.5">
      <c r="A155" s="16">
        <v>147</v>
      </c>
      <c r="B155" s="28" t="s">
        <v>289</v>
      </c>
      <c r="C155" s="28" t="s">
        <v>55</v>
      </c>
      <c r="D155" s="18">
        <v>27.5</v>
      </c>
      <c r="E155" s="18">
        <v>31.875</v>
      </c>
      <c r="F155" s="18">
        <v>23.5</v>
      </c>
      <c r="G155" s="19">
        <v>16.125</v>
      </c>
      <c r="H155" s="19">
        <v>19.875</v>
      </c>
      <c r="I155" s="19">
        <v>18.666666666666668</v>
      </c>
      <c r="J155" s="19">
        <v>15</v>
      </c>
      <c r="K155" s="19">
        <v>26.625</v>
      </c>
      <c r="L155" s="18">
        <v>18.670000000000002</v>
      </c>
      <c r="M155" s="20">
        <v>197.83666666666664</v>
      </c>
      <c r="N155" s="18">
        <v>7.9134666666666655</v>
      </c>
      <c r="O155" s="14" t="s">
        <v>794</v>
      </c>
      <c r="P155" s="14" t="s">
        <v>795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2">
        <v>0</v>
      </c>
      <c r="X155" s="21">
        <v>0</v>
      </c>
      <c r="Y155" s="21">
        <v>0</v>
      </c>
    </row>
    <row r="156" spans="1:25" ht="16.5">
      <c r="A156" s="16">
        <v>148</v>
      </c>
      <c r="B156" s="28" t="s">
        <v>291</v>
      </c>
      <c r="C156" s="28" t="s">
        <v>280</v>
      </c>
      <c r="D156" s="18">
        <v>39.5</v>
      </c>
      <c r="E156" s="18">
        <v>39</v>
      </c>
      <c r="F156" s="18">
        <v>31</v>
      </c>
      <c r="G156" s="19">
        <v>31.5</v>
      </c>
      <c r="H156" s="19">
        <v>34.875</v>
      </c>
      <c r="I156" s="19">
        <v>22.666666666666668</v>
      </c>
      <c r="J156" s="19">
        <v>16.875</v>
      </c>
      <c r="K156" s="19">
        <v>28.5</v>
      </c>
      <c r="L156" s="18">
        <v>28.67</v>
      </c>
      <c r="M156" s="20">
        <v>272.58666666666664</v>
      </c>
      <c r="N156" s="18">
        <v>10.903466666666667</v>
      </c>
      <c r="O156" s="14" t="s">
        <v>796</v>
      </c>
      <c r="P156" s="14" t="s">
        <v>795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2">
        <v>0</v>
      </c>
      <c r="X156" s="21">
        <v>0</v>
      </c>
      <c r="Y156" s="21">
        <v>0</v>
      </c>
    </row>
    <row r="157" spans="1:25" ht="16.5">
      <c r="A157" s="16">
        <v>149</v>
      </c>
      <c r="B157" s="28" t="s">
        <v>292</v>
      </c>
      <c r="C157" s="28" t="s">
        <v>293</v>
      </c>
      <c r="D157" s="18">
        <v>48</v>
      </c>
      <c r="E157" s="18">
        <v>29.25</v>
      </c>
      <c r="F157" s="18">
        <v>27.75</v>
      </c>
      <c r="G157" s="19">
        <v>35.25</v>
      </c>
      <c r="H157" s="19">
        <v>28.875</v>
      </c>
      <c r="I157" s="19">
        <v>25.333333333333332</v>
      </c>
      <c r="J157" s="19">
        <v>31.875</v>
      </c>
      <c r="K157" s="19">
        <v>39.375</v>
      </c>
      <c r="L157" s="18">
        <v>22.67</v>
      </c>
      <c r="M157" s="20">
        <v>288.37833333333339</v>
      </c>
      <c r="N157" s="18">
        <v>11.535133333333336</v>
      </c>
      <c r="O157" s="14" t="s">
        <v>796</v>
      </c>
      <c r="P157" s="14" t="s">
        <v>795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2">
        <v>0</v>
      </c>
      <c r="X157" s="21">
        <v>0</v>
      </c>
      <c r="Y157" s="21">
        <v>0</v>
      </c>
    </row>
    <row r="158" spans="1:25" ht="16.5">
      <c r="A158" s="16">
        <v>150</v>
      </c>
      <c r="B158" s="28" t="s">
        <v>294</v>
      </c>
      <c r="C158" s="28" t="s">
        <v>295</v>
      </c>
      <c r="D158" s="18">
        <v>48.5</v>
      </c>
      <c r="E158" s="18">
        <v>37.875</v>
      </c>
      <c r="F158" s="18">
        <v>27</v>
      </c>
      <c r="G158" s="19">
        <v>34.875</v>
      </c>
      <c r="H158" s="19">
        <v>28.125</v>
      </c>
      <c r="I158" s="19">
        <v>24</v>
      </c>
      <c r="J158" s="19">
        <v>15</v>
      </c>
      <c r="K158" s="19">
        <v>40.125</v>
      </c>
      <c r="L158" s="18">
        <v>25.33</v>
      </c>
      <c r="M158" s="20">
        <v>280.83</v>
      </c>
      <c r="N158" s="18">
        <v>11.2332</v>
      </c>
      <c r="O158" s="14" t="s">
        <v>796</v>
      </c>
      <c r="P158" s="14" t="s">
        <v>795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2">
        <v>0</v>
      </c>
      <c r="X158" s="21">
        <v>0</v>
      </c>
      <c r="Y158" s="21">
        <v>0</v>
      </c>
    </row>
    <row r="159" spans="1:25" ht="16.5">
      <c r="A159" s="16">
        <v>151</v>
      </c>
      <c r="B159" s="28" t="s">
        <v>296</v>
      </c>
      <c r="C159" s="28" t="s">
        <v>297</v>
      </c>
      <c r="D159" s="18">
        <v>32.75</v>
      </c>
      <c r="E159" s="18">
        <v>26.25</v>
      </c>
      <c r="F159" s="18">
        <v>21</v>
      </c>
      <c r="G159" s="19">
        <v>14.25</v>
      </c>
      <c r="H159" s="19">
        <v>30.75</v>
      </c>
      <c r="I159" s="19">
        <v>16.333333333333332</v>
      </c>
      <c r="J159" s="19">
        <v>11.25</v>
      </c>
      <c r="K159" s="19">
        <v>19.875</v>
      </c>
      <c r="L159" s="18">
        <v>12.67</v>
      </c>
      <c r="M159" s="20">
        <v>185.12833333333333</v>
      </c>
      <c r="N159" s="18">
        <v>7.4051333333333336</v>
      </c>
      <c r="O159" s="14" t="s">
        <v>794</v>
      </c>
      <c r="P159" s="14" t="s">
        <v>795</v>
      </c>
      <c r="Q159" s="21">
        <v>0</v>
      </c>
      <c r="R159" s="21">
        <v>0</v>
      </c>
      <c r="S159" s="21">
        <v>0</v>
      </c>
      <c r="T159" s="21">
        <v>1</v>
      </c>
      <c r="U159" s="21">
        <v>0</v>
      </c>
      <c r="V159" s="21">
        <v>0</v>
      </c>
      <c r="W159" s="22">
        <v>1</v>
      </c>
      <c r="X159" s="21">
        <v>0</v>
      </c>
      <c r="Y159" s="21">
        <v>0</v>
      </c>
    </row>
    <row r="160" spans="1:25" ht="16.5">
      <c r="A160" s="16">
        <v>152</v>
      </c>
      <c r="B160" s="28" t="s">
        <v>298</v>
      </c>
      <c r="C160" s="28" t="s">
        <v>299</v>
      </c>
      <c r="D160" s="18">
        <v>29</v>
      </c>
      <c r="E160" s="18">
        <v>30</v>
      </c>
      <c r="F160" s="18">
        <v>25</v>
      </c>
      <c r="G160" s="19">
        <v>22.5</v>
      </c>
      <c r="H160" s="19">
        <v>28.125</v>
      </c>
      <c r="I160" s="19">
        <v>7.333333333333333</v>
      </c>
      <c r="J160" s="19">
        <v>18.375</v>
      </c>
      <c r="K160" s="19">
        <v>33.375</v>
      </c>
      <c r="L160" s="18">
        <v>16.670000000000002</v>
      </c>
      <c r="M160" s="20">
        <v>210.37833333333333</v>
      </c>
      <c r="N160" s="18">
        <v>8.4151333333333334</v>
      </c>
      <c r="O160" s="14" t="s">
        <v>794</v>
      </c>
      <c r="P160" s="14" t="s">
        <v>795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1</v>
      </c>
      <c r="W160" s="22">
        <v>0</v>
      </c>
      <c r="X160" s="21">
        <v>0</v>
      </c>
      <c r="Y160" s="21">
        <v>0</v>
      </c>
    </row>
    <row r="161" spans="1:25" ht="16.5">
      <c r="A161" s="16">
        <v>153</v>
      </c>
      <c r="B161" s="28" t="s">
        <v>300</v>
      </c>
      <c r="C161" s="28" t="s">
        <v>301</v>
      </c>
      <c r="D161" s="18">
        <v>44.75</v>
      </c>
      <c r="E161" s="18">
        <v>36.375</v>
      </c>
      <c r="F161" s="18">
        <v>34.5</v>
      </c>
      <c r="G161" s="19">
        <v>30.75</v>
      </c>
      <c r="H161" s="19">
        <v>29.25</v>
      </c>
      <c r="I161" s="19">
        <v>21.333333333333332</v>
      </c>
      <c r="J161" s="19">
        <v>31.125</v>
      </c>
      <c r="K161" s="19">
        <v>32.25</v>
      </c>
      <c r="L161" s="18">
        <v>25</v>
      </c>
      <c r="M161" s="20">
        <v>285.33333333333337</v>
      </c>
      <c r="N161" s="18">
        <v>11.413333333333334</v>
      </c>
      <c r="O161" s="14" t="s">
        <v>796</v>
      </c>
      <c r="P161" s="14" t="s">
        <v>795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2">
        <v>0</v>
      </c>
      <c r="X161" s="21">
        <v>0</v>
      </c>
      <c r="Y161" s="21">
        <v>0</v>
      </c>
    </row>
    <row r="162" spans="1:25" ht="16.5">
      <c r="A162" s="16">
        <v>154</v>
      </c>
      <c r="B162" s="28" t="s">
        <v>302</v>
      </c>
      <c r="C162" s="28" t="s">
        <v>303</v>
      </c>
      <c r="D162" s="18">
        <v>36.75</v>
      </c>
      <c r="E162" s="18">
        <v>25.875</v>
      </c>
      <c r="F162" s="18">
        <v>22.5</v>
      </c>
      <c r="G162" s="19">
        <v>18</v>
      </c>
      <c r="H162" s="19">
        <v>26.625</v>
      </c>
      <c r="I162" s="19">
        <v>17</v>
      </c>
      <c r="J162" s="19">
        <v>8.25</v>
      </c>
      <c r="K162" s="19">
        <v>21</v>
      </c>
      <c r="L162" s="18">
        <v>18</v>
      </c>
      <c r="M162" s="20">
        <v>194</v>
      </c>
      <c r="N162" s="18">
        <v>7.76</v>
      </c>
      <c r="O162" s="14" t="s">
        <v>794</v>
      </c>
      <c r="P162" s="14" t="s">
        <v>795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2">
        <v>1</v>
      </c>
      <c r="X162" s="21">
        <v>0</v>
      </c>
      <c r="Y162" s="21">
        <v>0</v>
      </c>
    </row>
    <row r="163" spans="1:25" ht="16.5">
      <c r="A163" s="16">
        <v>155</v>
      </c>
      <c r="B163" s="28" t="s">
        <v>304</v>
      </c>
      <c r="C163" s="28" t="s">
        <v>305</v>
      </c>
      <c r="D163" s="18">
        <v>40.75</v>
      </c>
      <c r="E163" s="18">
        <v>36.375</v>
      </c>
      <c r="F163" s="18">
        <v>22.25</v>
      </c>
      <c r="G163" s="19">
        <v>30.75</v>
      </c>
      <c r="H163" s="19">
        <v>31.125</v>
      </c>
      <c r="I163" s="19">
        <v>21.333333333333332</v>
      </c>
      <c r="J163" s="19">
        <v>18.75</v>
      </c>
      <c r="K163" s="19">
        <v>31.875</v>
      </c>
      <c r="L163" s="18">
        <v>26</v>
      </c>
      <c r="M163" s="20">
        <v>259.20833333333337</v>
      </c>
      <c r="N163" s="18">
        <v>10.368333333333334</v>
      </c>
      <c r="O163" s="14" t="s">
        <v>796</v>
      </c>
      <c r="P163" s="14" t="s">
        <v>795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2">
        <v>0</v>
      </c>
      <c r="X163" s="21">
        <v>0</v>
      </c>
      <c r="Y163" s="21">
        <v>0</v>
      </c>
    </row>
    <row r="164" spans="1:25" ht="16.5">
      <c r="A164" s="16">
        <v>156</v>
      </c>
      <c r="B164" s="28" t="s">
        <v>306</v>
      </c>
      <c r="C164" s="28" t="s">
        <v>307</v>
      </c>
      <c r="D164" s="18">
        <v>30</v>
      </c>
      <c r="E164" s="18">
        <v>22.5</v>
      </c>
      <c r="F164" s="18">
        <v>31.5</v>
      </c>
      <c r="G164" s="19">
        <v>19.5</v>
      </c>
      <c r="H164" s="19">
        <v>38.25</v>
      </c>
      <c r="I164" s="19">
        <v>16</v>
      </c>
      <c r="J164" s="19">
        <v>6.75</v>
      </c>
      <c r="K164" s="19">
        <v>18.75</v>
      </c>
      <c r="L164" s="18">
        <v>12.67</v>
      </c>
      <c r="M164" s="20">
        <v>195.92</v>
      </c>
      <c r="N164" s="18">
        <v>7.8367999999999993</v>
      </c>
      <c r="O164" s="14" t="s">
        <v>794</v>
      </c>
      <c r="P164" s="14" t="s">
        <v>795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2">
        <v>1</v>
      </c>
      <c r="X164" s="21">
        <v>0</v>
      </c>
      <c r="Y164" s="21">
        <v>0</v>
      </c>
    </row>
    <row r="165" spans="1:25" ht="16.5">
      <c r="A165" s="16">
        <v>157</v>
      </c>
      <c r="B165" s="28" t="s">
        <v>308</v>
      </c>
      <c r="C165" s="28" t="s">
        <v>309</v>
      </c>
      <c r="D165" s="18">
        <v>24</v>
      </c>
      <c r="E165" s="18">
        <v>29.625</v>
      </c>
      <c r="F165" s="18">
        <v>19</v>
      </c>
      <c r="G165" s="19">
        <v>15</v>
      </c>
      <c r="H165" s="19">
        <v>24.375</v>
      </c>
      <c r="I165" s="19">
        <v>19.333333333333332</v>
      </c>
      <c r="J165" s="19">
        <v>9.75</v>
      </c>
      <c r="K165" s="19">
        <v>31.875</v>
      </c>
      <c r="L165" s="18">
        <v>17.670000000000002</v>
      </c>
      <c r="M165" s="20">
        <v>190.62833333333333</v>
      </c>
      <c r="N165" s="18">
        <v>7.6251333333333333</v>
      </c>
      <c r="O165" s="14" t="s">
        <v>794</v>
      </c>
      <c r="P165" s="14" t="s">
        <v>795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2">
        <v>1</v>
      </c>
      <c r="X165" s="21">
        <v>0</v>
      </c>
      <c r="Y165" s="21">
        <v>0</v>
      </c>
    </row>
    <row r="166" spans="1:25" ht="16.5">
      <c r="A166" s="16">
        <v>158</v>
      </c>
      <c r="B166" s="28" t="s">
        <v>310</v>
      </c>
      <c r="C166" s="28" t="s">
        <v>311</v>
      </c>
      <c r="D166" s="18">
        <v>41</v>
      </c>
      <c r="E166" s="18">
        <v>34.875</v>
      </c>
      <c r="F166" s="18">
        <v>30</v>
      </c>
      <c r="G166" s="19">
        <v>33.75</v>
      </c>
      <c r="H166" s="19">
        <v>35.25</v>
      </c>
      <c r="I166" s="19">
        <v>26.333333333333332</v>
      </c>
      <c r="J166" s="19">
        <v>25.125</v>
      </c>
      <c r="K166" s="19">
        <v>36</v>
      </c>
      <c r="L166" s="18">
        <v>19.329999999999998</v>
      </c>
      <c r="M166" s="20">
        <v>281.66333333333336</v>
      </c>
      <c r="N166" s="18">
        <v>11.266533333333335</v>
      </c>
      <c r="O166" s="14" t="s">
        <v>796</v>
      </c>
      <c r="P166" s="14" t="s">
        <v>795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2">
        <v>0</v>
      </c>
      <c r="X166" s="21">
        <v>0</v>
      </c>
      <c r="Y166" s="21">
        <v>0</v>
      </c>
    </row>
    <row r="167" spans="1:25" ht="16.5">
      <c r="A167" s="16">
        <v>159</v>
      </c>
      <c r="B167" s="28" t="s">
        <v>312</v>
      </c>
      <c r="C167" s="28" t="s">
        <v>313</v>
      </c>
      <c r="D167" s="18">
        <v>9.25</v>
      </c>
      <c r="E167" s="18">
        <v>21.75</v>
      </c>
      <c r="F167" s="18">
        <v>16.5</v>
      </c>
      <c r="G167" s="19">
        <v>16.5</v>
      </c>
      <c r="H167" s="19">
        <v>22.125</v>
      </c>
      <c r="I167" s="19">
        <v>14.666666666666666</v>
      </c>
      <c r="J167" s="19">
        <v>12.375</v>
      </c>
      <c r="K167" s="19">
        <v>42</v>
      </c>
      <c r="L167" s="18">
        <v>11</v>
      </c>
      <c r="M167" s="20">
        <v>166.16666666666669</v>
      </c>
      <c r="N167" s="18">
        <v>6.6466666666666674</v>
      </c>
      <c r="O167" s="14" t="s">
        <v>794</v>
      </c>
      <c r="P167" s="14" t="s">
        <v>795</v>
      </c>
      <c r="Q167" s="21">
        <v>1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2">
        <v>1</v>
      </c>
      <c r="X167" s="21">
        <v>0</v>
      </c>
      <c r="Y167" s="21">
        <v>0</v>
      </c>
    </row>
    <row r="168" spans="1:25" ht="16.5">
      <c r="A168" s="16">
        <v>160</v>
      </c>
      <c r="B168" s="28" t="s">
        <v>314</v>
      </c>
      <c r="C168" s="28" t="s">
        <v>188</v>
      </c>
      <c r="D168" s="18">
        <v>50.75</v>
      </c>
      <c r="E168" s="18">
        <v>46.5</v>
      </c>
      <c r="F168" s="18">
        <v>32.25</v>
      </c>
      <c r="G168" s="19">
        <v>38.25</v>
      </c>
      <c r="H168" s="19">
        <v>42.75</v>
      </c>
      <c r="I168" s="19">
        <v>28.666666666666668</v>
      </c>
      <c r="J168" s="19">
        <v>31.125</v>
      </c>
      <c r="K168" s="19">
        <v>45.75</v>
      </c>
      <c r="L168" s="18">
        <v>36.33</v>
      </c>
      <c r="M168" s="20">
        <v>352.37166666666661</v>
      </c>
      <c r="N168" s="18">
        <v>14.094866666666665</v>
      </c>
      <c r="O168" s="14" t="s">
        <v>796</v>
      </c>
      <c r="P168" s="14" t="s">
        <v>795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2">
        <v>0</v>
      </c>
      <c r="X168" s="21">
        <v>0</v>
      </c>
      <c r="Y168" s="21">
        <v>0</v>
      </c>
    </row>
    <row r="169" spans="1:25" ht="16.5">
      <c r="A169" s="16">
        <v>161</v>
      </c>
      <c r="B169" s="28" t="s">
        <v>315</v>
      </c>
      <c r="C169" s="28" t="s">
        <v>316</v>
      </c>
      <c r="D169" s="18">
        <v>41.75</v>
      </c>
      <c r="E169" s="18">
        <v>32.625</v>
      </c>
      <c r="F169" s="18">
        <v>24.75</v>
      </c>
      <c r="G169" s="19">
        <v>30</v>
      </c>
      <c r="H169" s="19">
        <v>22.5</v>
      </c>
      <c r="I169" s="19">
        <v>26.333333333333332</v>
      </c>
      <c r="J169" s="19">
        <v>19.875</v>
      </c>
      <c r="K169" s="19">
        <v>41.625</v>
      </c>
      <c r="L169" s="18">
        <v>28.67</v>
      </c>
      <c r="M169" s="20">
        <v>268.12833333333333</v>
      </c>
      <c r="N169" s="18">
        <v>10.725133333333334</v>
      </c>
      <c r="O169" s="14" t="s">
        <v>796</v>
      </c>
      <c r="P169" s="14" t="s">
        <v>795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2">
        <v>0</v>
      </c>
      <c r="X169" s="21">
        <v>0</v>
      </c>
      <c r="Y169" s="21">
        <v>0</v>
      </c>
    </row>
    <row r="170" spans="1:25" ht="16.5">
      <c r="A170" s="16">
        <v>162</v>
      </c>
      <c r="B170" s="28" t="s">
        <v>317</v>
      </c>
      <c r="C170" s="28" t="s">
        <v>318</v>
      </c>
      <c r="D170" s="18">
        <v>36</v>
      </c>
      <c r="E170" s="18">
        <v>19.125</v>
      </c>
      <c r="F170" s="18">
        <v>23.5</v>
      </c>
      <c r="G170" s="19">
        <v>16.875</v>
      </c>
      <c r="H170" s="19">
        <v>22.125</v>
      </c>
      <c r="I170" s="19">
        <v>22</v>
      </c>
      <c r="J170" s="19">
        <v>9</v>
      </c>
      <c r="K170" s="19">
        <v>33</v>
      </c>
      <c r="L170" s="18">
        <v>10.33</v>
      </c>
      <c r="M170" s="20">
        <v>191.95500000000001</v>
      </c>
      <c r="N170" s="18">
        <v>7.6782000000000004</v>
      </c>
      <c r="O170" s="14" t="s">
        <v>794</v>
      </c>
      <c r="P170" s="14" t="s">
        <v>795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2">
        <v>1</v>
      </c>
      <c r="X170" s="21">
        <v>0</v>
      </c>
      <c r="Y170" s="21">
        <v>0</v>
      </c>
    </row>
    <row r="171" spans="1:25" ht="16.5">
      <c r="A171" s="16">
        <v>163</v>
      </c>
      <c r="B171" s="28" t="s">
        <v>319</v>
      </c>
      <c r="C171" s="28" t="s">
        <v>28</v>
      </c>
      <c r="D171" s="18">
        <v>38.25</v>
      </c>
      <c r="E171" s="18">
        <v>27.375</v>
      </c>
      <c r="F171" s="18">
        <v>35</v>
      </c>
      <c r="G171" s="19">
        <v>31.5</v>
      </c>
      <c r="H171" s="19">
        <v>33.375</v>
      </c>
      <c r="I171" s="19">
        <v>18.333333333333332</v>
      </c>
      <c r="J171" s="19">
        <v>25.125</v>
      </c>
      <c r="K171" s="19">
        <v>36.375</v>
      </c>
      <c r="L171" s="18">
        <v>26.67</v>
      </c>
      <c r="M171" s="20">
        <v>272.00333333333333</v>
      </c>
      <c r="N171" s="18">
        <v>10.880133333333333</v>
      </c>
      <c r="O171" s="14" t="s">
        <v>796</v>
      </c>
      <c r="P171" s="14" t="s">
        <v>795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2">
        <v>0</v>
      </c>
      <c r="X171" s="21">
        <v>0</v>
      </c>
      <c r="Y171" s="21">
        <v>0</v>
      </c>
    </row>
    <row r="172" spans="1:25" ht="16.5">
      <c r="A172" s="16">
        <v>164</v>
      </c>
      <c r="B172" s="28" t="s">
        <v>320</v>
      </c>
      <c r="C172" s="28" t="s">
        <v>321</v>
      </c>
      <c r="D172" s="18">
        <v>33</v>
      </c>
      <c r="E172" s="18">
        <v>24.75</v>
      </c>
      <c r="F172" s="18">
        <v>34.5</v>
      </c>
      <c r="G172" s="19">
        <v>19.125</v>
      </c>
      <c r="H172" s="19">
        <v>24</v>
      </c>
      <c r="I172" s="19">
        <v>14</v>
      </c>
      <c r="J172" s="19">
        <v>13.125</v>
      </c>
      <c r="K172" s="19">
        <v>15.375</v>
      </c>
      <c r="L172" s="18">
        <v>9.33</v>
      </c>
      <c r="M172" s="20">
        <v>187.20500000000001</v>
      </c>
      <c r="N172" s="18">
        <v>7.4882000000000009</v>
      </c>
      <c r="O172" s="14" t="s">
        <v>794</v>
      </c>
      <c r="P172" s="14" t="s">
        <v>795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2">
        <v>1</v>
      </c>
      <c r="X172" s="21">
        <v>0</v>
      </c>
      <c r="Y172" s="21">
        <v>1</v>
      </c>
    </row>
    <row r="173" spans="1:25" ht="16.5">
      <c r="A173" s="16">
        <v>165</v>
      </c>
      <c r="B173" s="28" t="s">
        <v>322</v>
      </c>
      <c r="C173" s="28" t="s">
        <v>323</v>
      </c>
      <c r="D173" s="18">
        <v>37.5</v>
      </c>
      <c r="E173" s="18">
        <v>21.75</v>
      </c>
      <c r="F173" s="18">
        <v>22</v>
      </c>
      <c r="G173" s="19">
        <v>33</v>
      </c>
      <c r="H173" s="19">
        <v>30.75</v>
      </c>
      <c r="I173" s="19">
        <v>13.333333333333334</v>
      </c>
      <c r="J173" s="19">
        <v>8.25</v>
      </c>
      <c r="K173" s="19">
        <v>16.125</v>
      </c>
      <c r="L173" s="18">
        <v>13.67</v>
      </c>
      <c r="M173" s="20">
        <v>196.37833333333333</v>
      </c>
      <c r="N173" s="18">
        <v>7.8551333333333329</v>
      </c>
      <c r="O173" s="14" t="s">
        <v>794</v>
      </c>
      <c r="P173" s="14" t="s">
        <v>795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2">
        <v>1</v>
      </c>
      <c r="X173" s="21">
        <v>0</v>
      </c>
      <c r="Y173" s="21">
        <v>0</v>
      </c>
    </row>
    <row r="174" spans="1:25" ht="16.5">
      <c r="A174" s="16">
        <v>166</v>
      </c>
      <c r="B174" s="28" t="s">
        <v>324</v>
      </c>
      <c r="C174" s="28" t="s">
        <v>325</v>
      </c>
      <c r="D174" s="18">
        <v>43</v>
      </c>
      <c r="E174" s="18">
        <v>35.25</v>
      </c>
      <c r="F174" s="18">
        <v>25.75</v>
      </c>
      <c r="G174" s="19">
        <v>25.5</v>
      </c>
      <c r="H174" s="19">
        <v>26.625</v>
      </c>
      <c r="I174" s="19">
        <v>20</v>
      </c>
      <c r="J174" s="19">
        <v>18</v>
      </c>
      <c r="K174" s="19">
        <v>26.625</v>
      </c>
      <c r="L174" s="18">
        <v>28</v>
      </c>
      <c r="M174" s="20">
        <v>248.75</v>
      </c>
      <c r="N174" s="18">
        <v>9.9499999999999993</v>
      </c>
      <c r="O174" s="14" t="s">
        <v>794</v>
      </c>
      <c r="P174" s="14" t="s">
        <v>795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2">
        <v>0</v>
      </c>
      <c r="X174" s="21">
        <v>0</v>
      </c>
      <c r="Y174" s="21">
        <v>0</v>
      </c>
    </row>
    <row r="175" spans="1:25" ht="16.5">
      <c r="A175" s="16">
        <v>167</v>
      </c>
      <c r="B175" s="28" t="s">
        <v>326</v>
      </c>
      <c r="C175" s="28" t="s">
        <v>327</v>
      </c>
      <c r="D175" s="18">
        <v>27.5</v>
      </c>
      <c r="E175" s="18">
        <v>21.75</v>
      </c>
      <c r="F175" s="18">
        <v>14.5</v>
      </c>
      <c r="G175" s="19">
        <v>12</v>
      </c>
      <c r="H175" s="19">
        <v>30.75</v>
      </c>
      <c r="I175" s="19">
        <v>20</v>
      </c>
      <c r="J175" s="19">
        <v>14.25</v>
      </c>
      <c r="K175" s="19">
        <v>39</v>
      </c>
      <c r="L175" s="18">
        <v>7.67</v>
      </c>
      <c r="M175" s="20">
        <v>187.42</v>
      </c>
      <c r="N175" s="18">
        <v>7.4967999999999995</v>
      </c>
      <c r="O175" s="14" t="s">
        <v>794</v>
      </c>
      <c r="P175" s="14" t="s">
        <v>795</v>
      </c>
      <c r="Q175" s="21">
        <v>0</v>
      </c>
      <c r="R175" s="21">
        <v>0</v>
      </c>
      <c r="S175" s="21">
        <v>1</v>
      </c>
      <c r="T175" s="21">
        <v>1</v>
      </c>
      <c r="U175" s="21">
        <v>0</v>
      </c>
      <c r="V175" s="21">
        <v>0</v>
      </c>
      <c r="W175" s="22">
        <v>1</v>
      </c>
      <c r="X175" s="21">
        <v>0</v>
      </c>
      <c r="Y175" s="21">
        <v>1</v>
      </c>
    </row>
    <row r="176" spans="1:25" ht="16.5">
      <c r="A176" s="16">
        <v>168</v>
      </c>
      <c r="B176" s="28" t="s">
        <v>328</v>
      </c>
      <c r="C176" s="28" t="s">
        <v>203</v>
      </c>
      <c r="D176" s="18">
        <v>39</v>
      </c>
      <c r="E176" s="18">
        <v>25.5</v>
      </c>
      <c r="F176" s="18">
        <v>30.75</v>
      </c>
      <c r="G176" s="19">
        <v>21.375</v>
      </c>
      <c r="H176" s="19">
        <v>32.25</v>
      </c>
      <c r="I176" s="19">
        <v>18</v>
      </c>
      <c r="J176" s="19">
        <v>14.25</v>
      </c>
      <c r="K176" s="19">
        <v>29.25</v>
      </c>
      <c r="L176" s="18">
        <v>21</v>
      </c>
      <c r="M176" s="20">
        <v>231.375</v>
      </c>
      <c r="N176" s="18">
        <v>9.2550000000000008</v>
      </c>
      <c r="O176" s="14" t="s">
        <v>794</v>
      </c>
      <c r="P176" s="14" t="s">
        <v>795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2">
        <v>1</v>
      </c>
      <c r="X176" s="21">
        <v>0</v>
      </c>
      <c r="Y176" s="21">
        <v>0</v>
      </c>
    </row>
    <row r="177" spans="1:25" ht="16.5">
      <c r="A177" s="16">
        <v>169</v>
      </c>
      <c r="B177" s="28" t="s">
        <v>329</v>
      </c>
      <c r="C177" s="28" t="s">
        <v>330</v>
      </c>
      <c r="D177" s="18">
        <v>44.25</v>
      </c>
      <c r="E177" s="18">
        <v>30.75</v>
      </c>
      <c r="F177" s="18">
        <v>32.25</v>
      </c>
      <c r="G177" s="19">
        <v>30.75</v>
      </c>
      <c r="H177" s="19">
        <v>31.875</v>
      </c>
      <c r="I177" s="19">
        <v>26</v>
      </c>
      <c r="J177" s="19">
        <v>23.25</v>
      </c>
      <c r="K177" s="19">
        <v>37.5</v>
      </c>
      <c r="L177" s="18">
        <v>29.67</v>
      </c>
      <c r="M177" s="20">
        <v>286.29500000000002</v>
      </c>
      <c r="N177" s="18">
        <v>11.4518</v>
      </c>
      <c r="O177" s="14" t="s">
        <v>796</v>
      </c>
      <c r="P177" s="14" t="s">
        <v>795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2">
        <v>0</v>
      </c>
      <c r="X177" s="21">
        <v>0</v>
      </c>
      <c r="Y177" s="21">
        <v>0</v>
      </c>
    </row>
    <row r="178" spans="1:25" ht="16.5">
      <c r="A178" s="16">
        <v>170</v>
      </c>
      <c r="B178" s="28" t="s">
        <v>331</v>
      </c>
      <c r="C178" s="28" t="s">
        <v>332</v>
      </c>
      <c r="D178" s="18">
        <v>23.5</v>
      </c>
      <c r="E178" s="18">
        <v>31.125</v>
      </c>
      <c r="F178" s="18">
        <v>15.25</v>
      </c>
      <c r="G178" s="19">
        <v>12.75</v>
      </c>
      <c r="H178" s="19">
        <v>20.625</v>
      </c>
      <c r="I178" s="19">
        <v>22.666666666666668</v>
      </c>
      <c r="J178" s="19">
        <v>19.5</v>
      </c>
      <c r="K178" s="19">
        <v>25.125</v>
      </c>
      <c r="L178" s="18">
        <v>24</v>
      </c>
      <c r="M178" s="20">
        <v>194.54166666666669</v>
      </c>
      <c r="N178" s="18">
        <v>7.7816666666666672</v>
      </c>
      <c r="O178" s="14" t="s">
        <v>794</v>
      </c>
      <c r="P178" s="14" t="s">
        <v>795</v>
      </c>
      <c r="Q178" s="21">
        <v>0</v>
      </c>
      <c r="R178" s="21">
        <v>0</v>
      </c>
      <c r="S178" s="21">
        <v>0</v>
      </c>
      <c r="T178" s="21">
        <v>1</v>
      </c>
      <c r="U178" s="21">
        <v>0</v>
      </c>
      <c r="V178" s="21">
        <v>0</v>
      </c>
      <c r="W178" s="22">
        <v>0</v>
      </c>
      <c r="X178" s="21">
        <v>0</v>
      </c>
      <c r="Y178" s="21">
        <v>0</v>
      </c>
    </row>
    <row r="179" spans="1:25" ht="16.5">
      <c r="A179" s="16">
        <v>171</v>
      </c>
      <c r="B179" s="28" t="s">
        <v>331</v>
      </c>
      <c r="C179" s="28" t="s">
        <v>84</v>
      </c>
      <c r="D179" s="18">
        <v>16.75</v>
      </c>
      <c r="E179" s="18">
        <v>13.125</v>
      </c>
      <c r="F179" s="18">
        <v>17.25</v>
      </c>
      <c r="G179" s="19">
        <v>16.5</v>
      </c>
      <c r="H179" s="19">
        <v>24</v>
      </c>
      <c r="I179" s="19">
        <v>14</v>
      </c>
      <c r="J179" s="19">
        <v>12</v>
      </c>
      <c r="K179" s="19">
        <v>13.125</v>
      </c>
      <c r="L179" s="18">
        <v>12</v>
      </c>
      <c r="M179" s="20">
        <v>138.75</v>
      </c>
      <c r="N179" s="18">
        <v>5.55</v>
      </c>
      <c r="O179" s="14" t="s">
        <v>794</v>
      </c>
      <c r="P179" s="14" t="s">
        <v>795</v>
      </c>
      <c r="Q179" s="21">
        <v>0</v>
      </c>
      <c r="R179" s="21">
        <v>1</v>
      </c>
      <c r="S179" s="21">
        <v>0</v>
      </c>
      <c r="T179" s="21">
        <v>0</v>
      </c>
      <c r="U179" s="21">
        <v>0</v>
      </c>
      <c r="V179" s="21">
        <v>0</v>
      </c>
      <c r="W179" s="22">
        <v>1</v>
      </c>
      <c r="X179" s="21">
        <v>1</v>
      </c>
      <c r="Y179" s="21">
        <v>0</v>
      </c>
    </row>
    <row r="180" spans="1:25" ht="16.5">
      <c r="A180" s="16">
        <v>172</v>
      </c>
      <c r="B180" s="28" t="s">
        <v>333</v>
      </c>
      <c r="C180" s="28" t="s">
        <v>307</v>
      </c>
      <c r="D180" s="18">
        <v>30</v>
      </c>
      <c r="E180" s="18">
        <v>28.125</v>
      </c>
      <c r="F180" s="18">
        <v>30.25</v>
      </c>
      <c r="G180" s="19">
        <v>18</v>
      </c>
      <c r="H180" s="19">
        <v>30</v>
      </c>
      <c r="I180" s="19">
        <v>22.666666666666668</v>
      </c>
      <c r="J180" s="19">
        <v>9</v>
      </c>
      <c r="K180" s="19">
        <v>36</v>
      </c>
      <c r="L180" s="18">
        <v>14.67</v>
      </c>
      <c r="M180" s="20">
        <v>218.71166666666664</v>
      </c>
      <c r="N180" s="18">
        <v>8.7484666666666655</v>
      </c>
      <c r="O180" s="14" t="s">
        <v>794</v>
      </c>
      <c r="P180" s="14" t="s">
        <v>795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2">
        <v>1</v>
      </c>
      <c r="X180" s="21">
        <v>0</v>
      </c>
      <c r="Y180" s="21">
        <v>0</v>
      </c>
    </row>
    <row r="181" spans="1:25" ht="16.5">
      <c r="A181" s="16">
        <v>173</v>
      </c>
      <c r="B181" s="28" t="s">
        <v>334</v>
      </c>
      <c r="C181" s="28" t="s">
        <v>335</v>
      </c>
      <c r="D181" s="18">
        <v>30.25</v>
      </c>
      <c r="E181" s="18">
        <v>34.875</v>
      </c>
      <c r="F181" s="18">
        <v>31.5</v>
      </c>
      <c r="G181" s="19">
        <v>30.75</v>
      </c>
      <c r="H181" s="19">
        <v>27.75</v>
      </c>
      <c r="I181" s="19">
        <v>20</v>
      </c>
      <c r="J181" s="19">
        <v>21.75</v>
      </c>
      <c r="K181" s="19">
        <v>36</v>
      </c>
      <c r="L181" s="18">
        <v>15.33</v>
      </c>
      <c r="M181" s="20">
        <v>248.20500000000001</v>
      </c>
      <c r="N181" s="18">
        <v>9.9282000000000004</v>
      </c>
      <c r="O181" s="14" t="s">
        <v>794</v>
      </c>
      <c r="P181" s="14" t="s">
        <v>795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2">
        <v>0</v>
      </c>
      <c r="X181" s="21">
        <v>0</v>
      </c>
      <c r="Y181" s="21">
        <v>0</v>
      </c>
    </row>
    <row r="182" spans="1:25" ht="16.5">
      <c r="A182" s="16">
        <v>174</v>
      </c>
      <c r="B182" s="28" t="s">
        <v>336</v>
      </c>
      <c r="C182" s="28" t="s">
        <v>337</v>
      </c>
      <c r="D182" s="18">
        <v>46.25</v>
      </c>
      <c r="E182" s="18">
        <v>39.75</v>
      </c>
      <c r="F182" s="18">
        <v>30.5</v>
      </c>
      <c r="G182" s="19">
        <v>30</v>
      </c>
      <c r="H182" s="19">
        <v>37.5</v>
      </c>
      <c r="I182" s="19">
        <v>22</v>
      </c>
      <c r="J182" s="19">
        <v>27.75</v>
      </c>
      <c r="K182" s="19">
        <v>29.625</v>
      </c>
      <c r="L182" s="18">
        <v>23</v>
      </c>
      <c r="M182" s="20">
        <v>286.375</v>
      </c>
      <c r="N182" s="18">
        <v>11.455</v>
      </c>
      <c r="O182" s="14" t="s">
        <v>796</v>
      </c>
      <c r="P182" s="14" t="s">
        <v>795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2">
        <v>0</v>
      </c>
      <c r="X182" s="21">
        <v>0</v>
      </c>
      <c r="Y182" s="21">
        <v>0</v>
      </c>
    </row>
    <row r="183" spans="1:25" ht="16.5">
      <c r="A183" s="16">
        <v>175</v>
      </c>
      <c r="B183" s="28" t="s">
        <v>338</v>
      </c>
      <c r="C183" s="28" t="s">
        <v>339</v>
      </c>
      <c r="D183" s="18">
        <v>44.25</v>
      </c>
      <c r="E183" s="18">
        <v>40.875</v>
      </c>
      <c r="F183" s="18">
        <v>23.25</v>
      </c>
      <c r="G183" s="19">
        <v>30</v>
      </c>
      <c r="H183" s="19">
        <v>38.25</v>
      </c>
      <c r="I183" s="19">
        <v>20.666666666666668</v>
      </c>
      <c r="J183" s="19">
        <v>20.25</v>
      </c>
      <c r="K183" s="19">
        <v>39</v>
      </c>
      <c r="L183" s="18">
        <v>29.67</v>
      </c>
      <c r="M183" s="20">
        <v>286.21166666666664</v>
      </c>
      <c r="N183" s="18">
        <v>11.448466666666667</v>
      </c>
      <c r="O183" s="14" t="s">
        <v>796</v>
      </c>
      <c r="P183" s="14" t="s">
        <v>795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2">
        <v>0</v>
      </c>
      <c r="X183" s="21">
        <v>0</v>
      </c>
      <c r="Y183" s="21">
        <v>0</v>
      </c>
    </row>
    <row r="184" spans="1:25" ht="16.5">
      <c r="A184" s="16">
        <v>176</v>
      </c>
      <c r="B184" s="28" t="s">
        <v>340</v>
      </c>
      <c r="C184" s="28" t="s">
        <v>341</v>
      </c>
      <c r="D184" s="18">
        <v>36.25</v>
      </c>
      <c r="E184" s="18">
        <v>29.625</v>
      </c>
      <c r="F184" s="18">
        <v>30</v>
      </c>
      <c r="G184" s="19">
        <v>30.75</v>
      </c>
      <c r="H184" s="19">
        <v>29.25</v>
      </c>
      <c r="I184" s="19">
        <v>22.333333333333332</v>
      </c>
      <c r="J184" s="19">
        <v>20.625</v>
      </c>
      <c r="K184" s="19">
        <v>28.875</v>
      </c>
      <c r="L184" s="18">
        <v>27.33</v>
      </c>
      <c r="M184" s="20">
        <v>255.03833333333336</v>
      </c>
      <c r="N184" s="18">
        <v>10.201533333333334</v>
      </c>
      <c r="O184" s="14" t="s">
        <v>796</v>
      </c>
      <c r="P184" s="14" t="s">
        <v>795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2">
        <v>0</v>
      </c>
      <c r="X184" s="21">
        <v>0</v>
      </c>
      <c r="Y184" s="21">
        <v>0</v>
      </c>
    </row>
    <row r="185" spans="1:25" ht="16.5">
      <c r="A185" s="16">
        <v>177</v>
      </c>
      <c r="B185" s="28" t="s">
        <v>342</v>
      </c>
      <c r="C185" s="28" t="s">
        <v>343</v>
      </c>
      <c r="D185" s="18">
        <v>47.5</v>
      </c>
      <c r="E185" s="18">
        <v>42.375</v>
      </c>
      <c r="F185" s="18">
        <v>42.5</v>
      </c>
      <c r="G185" s="19">
        <v>42</v>
      </c>
      <c r="H185" s="19">
        <v>45</v>
      </c>
      <c r="I185" s="19">
        <v>21.333333333333332</v>
      </c>
      <c r="J185" s="19">
        <v>29.625</v>
      </c>
      <c r="K185" s="19">
        <v>42.375</v>
      </c>
      <c r="L185" s="18">
        <v>33</v>
      </c>
      <c r="M185" s="20">
        <v>345.70833333333337</v>
      </c>
      <c r="N185" s="18">
        <v>13.828333333333335</v>
      </c>
      <c r="O185" s="14" t="s">
        <v>796</v>
      </c>
      <c r="P185" s="14" t="s">
        <v>795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2">
        <v>0</v>
      </c>
      <c r="X185" s="21">
        <v>0</v>
      </c>
      <c r="Y185" s="21">
        <v>0</v>
      </c>
    </row>
    <row r="186" spans="1:25" ht="16.5">
      <c r="A186" s="16">
        <v>178</v>
      </c>
      <c r="B186" s="28" t="s">
        <v>344</v>
      </c>
      <c r="C186" s="28" t="s">
        <v>345</v>
      </c>
      <c r="D186" s="18">
        <v>36.5</v>
      </c>
      <c r="E186" s="18">
        <v>27</v>
      </c>
      <c r="F186" s="18">
        <v>21.5</v>
      </c>
      <c r="G186" s="19">
        <v>34.5</v>
      </c>
      <c r="H186" s="19">
        <v>24.375</v>
      </c>
      <c r="I186" s="19">
        <v>21</v>
      </c>
      <c r="J186" s="19">
        <v>17.25</v>
      </c>
      <c r="K186" s="19">
        <v>30</v>
      </c>
      <c r="L186" s="18">
        <v>22.33</v>
      </c>
      <c r="M186" s="20">
        <v>234.45499999999998</v>
      </c>
      <c r="N186" s="18">
        <v>9.3781999999999996</v>
      </c>
      <c r="O186" s="14" t="s">
        <v>794</v>
      </c>
      <c r="P186" s="14" t="s">
        <v>795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2">
        <v>0</v>
      </c>
      <c r="X186" s="21">
        <v>0</v>
      </c>
      <c r="Y186" s="21">
        <v>0</v>
      </c>
    </row>
    <row r="187" spans="1:25" ht="16.5">
      <c r="A187" s="16">
        <v>179</v>
      </c>
      <c r="B187" s="28" t="s">
        <v>346</v>
      </c>
      <c r="C187" s="28" t="s">
        <v>347</v>
      </c>
      <c r="D187" s="18">
        <v>39.25</v>
      </c>
      <c r="E187" s="18">
        <v>27.75</v>
      </c>
      <c r="F187" s="18">
        <v>27</v>
      </c>
      <c r="G187" s="19">
        <v>29.25</v>
      </c>
      <c r="H187" s="19">
        <v>24</v>
      </c>
      <c r="I187" s="19">
        <v>22</v>
      </c>
      <c r="J187" s="19">
        <v>24.375</v>
      </c>
      <c r="K187" s="19">
        <v>34.875</v>
      </c>
      <c r="L187" s="18">
        <v>21.67</v>
      </c>
      <c r="M187" s="20">
        <v>250.17000000000002</v>
      </c>
      <c r="N187" s="18">
        <v>10.0068</v>
      </c>
      <c r="O187" s="14" t="s">
        <v>796</v>
      </c>
      <c r="P187" s="14" t="s">
        <v>795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2">
        <v>0</v>
      </c>
      <c r="X187" s="21">
        <v>0</v>
      </c>
      <c r="Y187" s="21">
        <v>0</v>
      </c>
    </row>
    <row r="188" spans="1:25" ht="16.5">
      <c r="A188" s="16">
        <v>180</v>
      </c>
      <c r="B188" s="28" t="s">
        <v>348</v>
      </c>
      <c r="C188" s="28" t="s">
        <v>192</v>
      </c>
      <c r="D188" s="18">
        <v>42.25</v>
      </c>
      <c r="E188" s="18">
        <v>27.75</v>
      </c>
      <c r="F188" s="18">
        <v>25.5</v>
      </c>
      <c r="G188" s="19">
        <v>21</v>
      </c>
      <c r="H188" s="19">
        <v>26.25</v>
      </c>
      <c r="I188" s="19">
        <v>21.333333333333332</v>
      </c>
      <c r="J188" s="19">
        <v>12.75</v>
      </c>
      <c r="K188" s="19">
        <v>28.125</v>
      </c>
      <c r="L188" s="18">
        <v>21.33</v>
      </c>
      <c r="M188" s="20">
        <v>226.28833333333336</v>
      </c>
      <c r="N188" s="18">
        <v>9.0515333333333334</v>
      </c>
      <c r="O188" s="14" t="s">
        <v>794</v>
      </c>
      <c r="P188" s="14" t="s">
        <v>795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2">
        <v>1</v>
      </c>
      <c r="X188" s="21">
        <v>0</v>
      </c>
      <c r="Y188" s="21">
        <v>0</v>
      </c>
    </row>
    <row r="189" spans="1:25" ht="16.5">
      <c r="A189" s="16">
        <v>181</v>
      </c>
      <c r="B189" s="28" t="s">
        <v>349</v>
      </c>
      <c r="C189" s="28" t="s">
        <v>350</v>
      </c>
      <c r="D189" s="18">
        <v>34.5</v>
      </c>
      <c r="E189" s="18">
        <v>34.875</v>
      </c>
      <c r="F189" s="18">
        <v>30.75</v>
      </c>
      <c r="G189" s="19">
        <v>28.5</v>
      </c>
      <c r="H189" s="19">
        <v>30</v>
      </c>
      <c r="I189" s="19">
        <v>22.666666666666668</v>
      </c>
      <c r="J189" s="19">
        <v>37.5</v>
      </c>
      <c r="K189" s="19">
        <v>30</v>
      </c>
      <c r="L189" s="18">
        <v>26.33</v>
      </c>
      <c r="M189" s="20">
        <v>275.12166666666667</v>
      </c>
      <c r="N189" s="18">
        <v>11.004866666666667</v>
      </c>
      <c r="O189" s="14" t="s">
        <v>796</v>
      </c>
      <c r="P189" s="14" t="s">
        <v>795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2">
        <v>0</v>
      </c>
      <c r="X189" s="21">
        <v>0</v>
      </c>
      <c r="Y189" s="21">
        <v>0</v>
      </c>
    </row>
    <row r="190" spans="1:25" ht="16.5">
      <c r="A190" s="16">
        <v>182</v>
      </c>
      <c r="B190" s="28" t="s">
        <v>351</v>
      </c>
      <c r="C190" s="28" t="s">
        <v>352</v>
      </c>
      <c r="D190" s="18">
        <v>14</v>
      </c>
      <c r="E190" s="18">
        <v>27.75</v>
      </c>
      <c r="F190" s="18">
        <v>25.5</v>
      </c>
      <c r="G190" s="19">
        <v>18.75</v>
      </c>
      <c r="H190" s="19">
        <v>24.75</v>
      </c>
      <c r="I190" s="19">
        <v>14.666666666666666</v>
      </c>
      <c r="J190" s="19">
        <v>8.25</v>
      </c>
      <c r="K190" s="19">
        <v>15.75</v>
      </c>
      <c r="L190" s="18">
        <v>9.67</v>
      </c>
      <c r="M190" s="20">
        <v>159.08666666666667</v>
      </c>
      <c r="N190" s="18">
        <v>6.3634666666666666</v>
      </c>
      <c r="O190" s="14" t="s">
        <v>794</v>
      </c>
      <c r="P190" s="14" t="s">
        <v>795</v>
      </c>
      <c r="Q190" s="21">
        <v>1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2">
        <v>1</v>
      </c>
      <c r="X190" s="21">
        <v>0</v>
      </c>
      <c r="Y190" s="21">
        <v>1</v>
      </c>
    </row>
    <row r="191" spans="1:25" ht="16.5">
      <c r="A191" s="16">
        <v>183</v>
      </c>
      <c r="B191" s="28" t="s">
        <v>353</v>
      </c>
      <c r="C191" s="28" t="s">
        <v>354</v>
      </c>
      <c r="D191" s="18">
        <v>40.5</v>
      </c>
      <c r="E191" s="18">
        <v>31.875</v>
      </c>
      <c r="F191" s="18">
        <v>22.5</v>
      </c>
      <c r="G191" s="19">
        <v>25.5</v>
      </c>
      <c r="H191" s="19">
        <v>25.875</v>
      </c>
      <c r="I191" s="19">
        <v>22.666666666666668</v>
      </c>
      <c r="J191" s="19">
        <v>21.75</v>
      </c>
      <c r="K191" s="19">
        <v>26.25</v>
      </c>
      <c r="L191" s="18">
        <v>19</v>
      </c>
      <c r="M191" s="20">
        <v>235.91666666666666</v>
      </c>
      <c r="N191" s="18">
        <v>9.4366666666666656</v>
      </c>
      <c r="O191" s="14" t="s">
        <v>794</v>
      </c>
      <c r="P191" s="14" t="s">
        <v>795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2">
        <v>0</v>
      </c>
      <c r="X191" s="21">
        <v>0</v>
      </c>
      <c r="Y191" s="21">
        <v>0</v>
      </c>
    </row>
    <row r="192" spans="1:25" ht="16.5">
      <c r="A192" s="16">
        <v>184</v>
      </c>
      <c r="B192" s="28" t="s">
        <v>355</v>
      </c>
      <c r="C192" s="28" t="s">
        <v>356</v>
      </c>
      <c r="D192" s="18">
        <v>28.25</v>
      </c>
      <c r="E192" s="18">
        <v>29.25</v>
      </c>
      <c r="F192" s="18">
        <v>22.5</v>
      </c>
      <c r="G192" s="19">
        <v>15</v>
      </c>
      <c r="H192" s="19">
        <v>26.625</v>
      </c>
      <c r="I192" s="19">
        <v>16.333333333333332</v>
      </c>
      <c r="J192" s="19">
        <v>12.75</v>
      </c>
      <c r="K192" s="19">
        <v>21</v>
      </c>
      <c r="L192" s="18">
        <v>20.67</v>
      </c>
      <c r="M192" s="20">
        <v>192.37833333333333</v>
      </c>
      <c r="N192" s="18">
        <v>7.6951333333333336</v>
      </c>
      <c r="O192" s="14" t="s">
        <v>794</v>
      </c>
      <c r="P192" s="14" t="s">
        <v>795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2">
        <v>1</v>
      </c>
      <c r="X192" s="21">
        <v>0</v>
      </c>
      <c r="Y192" s="21">
        <v>0</v>
      </c>
    </row>
    <row r="193" spans="1:25" ht="16.5">
      <c r="A193" s="16">
        <v>185</v>
      </c>
      <c r="B193" s="28" t="s">
        <v>357</v>
      </c>
      <c r="C193" s="28" t="s">
        <v>182</v>
      </c>
      <c r="D193" s="18">
        <v>40.25</v>
      </c>
      <c r="E193" s="18">
        <v>34.5</v>
      </c>
      <c r="F193" s="18">
        <v>30</v>
      </c>
      <c r="G193" s="19">
        <v>24.375</v>
      </c>
      <c r="H193" s="19">
        <v>37.875</v>
      </c>
      <c r="I193" s="19">
        <v>20.666666666666668</v>
      </c>
      <c r="J193" s="19">
        <v>21</v>
      </c>
      <c r="K193" s="19">
        <v>29.25</v>
      </c>
      <c r="L193" s="18">
        <v>24.67</v>
      </c>
      <c r="M193" s="20">
        <v>262.58666666666664</v>
      </c>
      <c r="N193" s="18">
        <v>10.503466666666666</v>
      </c>
      <c r="O193" s="14" t="s">
        <v>796</v>
      </c>
      <c r="P193" s="14" t="s">
        <v>795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2">
        <v>0</v>
      </c>
      <c r="X193" s="21">
        <v>0</v>
      </c>
      <c r="Y193" s="21">
        <v>0</v>
      </c>
    </row>
    <row r="194" spans="1:25" ht="16.5">
      <c r="A194" s="16">
        <v>186</v>
      </c>
      <c r="B194" s="28" t="s">
        <v>358</v>
      </c>
      <c r="C194" s="28" t="s">
        <v>359</v>
      </c>
      <c r="D194" s="18">
        <v>38.25</v>
      </c>
      <c r="E194" s="18">
        <v>34.125</v>
      </c>
      <c r="F194" s="18">
        <v>22.75</v>
      </c>
      <c r="G194" s="19">
        <v>24.75</v>
      </c>
      <c r="H194" s="19">
        <v>25.5</v>
      </c>
      <c r="I194" s="19">
        <v>24</v>
      </c>
      <c r="J194" s="19">
        <v>15</v>
      </c>
      <c r="K194" s="19">
        <v>32.625</v>
      </c>
      <c r="L194" s="18">
        <v>27.33</v>
      </c>
      <c r="M194" s="20">
        <v>244.32999999999998</v>
      </c>
      <c r="N194" s="18">
        <v>9.7731999999999992</v>
      </c>
      <c r="O194" s="14" t="s">
        <v>794</v>
      </c>
      <c r="P194" s="14" t="s">
        <v>795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2">
        <v>0</v>
      </c>
      <c r="X194" s="21">
        <v>0</v>
      </c>
      <c r="Y194" s="21">
        <v>0</v>
      </c>
    </row>
    <row r="195" spans="1:25" ht="16.5">
      <c r="A195" s="16">
        <v>187</v>
      </c>
      <c r="B195" s="28" t="s">
        <v>360</v>
      </c>
      <c r="C195" s="28" t="s">
        <v>122</v>
      </c>
      <c r="D195" s="18">
        <v>46.25</v>
      </c>
      <c r="E195" s="18">
        <v>36</v>
      </c>
      <c r="F195" s="18">
        <v>30.5</v>
      </c>
      <c r="G195" s="19">
        <v>30.75</v>
      </c>
      <c r="H195" s="19">
        <v>34.125</v>
      </c>
      <c r="I195" s="19">
        <v>27.666666666666668</v>
      </c>
      <c r="J195" s="19">
        <v>22.125</v>
      </c>
      <c r="K195" s="19">
        <v>36.75</v>
      </c>
      <c r="L195" s="18">
        <v>26.33</v>
      </c>
      <c r="M195" s="20">
        <v>290.49666666666661</v>
      </c>
      <c r="N195" s="18">
        <v>11.619866666666665</v>
      </c>
      <c r="O195" s="14" t="s">
        <v>796</v>
      </c>
      <c r="P195" s="14" t="s">
        <v>795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2">
        <v>0</v>
      </c>
      <c r="X195" s="21">
        <v>0</v>
      </c>
      <c r="Y195" s="21">
        <v>0</v>
      </c>
    </row>
    <row r="196" spans="1:25" ht="16.5">
      <c r="A196" s="16">
        <v>188</v>
      </c>
      <c r="B196" s="28" t="s">
        <v>361</v>
      </c>
      <c r="C196" s="28" t="s">
        <v>362</v>
      </c>
      <c r="D196" s="18">
        <v>43</v>
      </c>
      <c r="E196" s="18">
        <v>34.125</v>
      </c>
      <c r="F196" s="18">
        <v>38</v>
      </c>
      <c r="G196" s="19">
        <v>36</v>
      </c>
      <c r="H196" s="19">
        <v>29.625</v>
      </c>
      <c r="I196" s="19">
        <v>23</v>
      </c>
      <c r="J196" s="19">
        <v>15</v>
      </c>
      <c r="K196" s="19">
        <v>44.625</v>
      </c>
      <c r="L196" s="18">
        <v>30.67</v>
      </c>
      <c r="M196" s="20">
        <v>294.04500000000002</v>
      </c>
      <c r="N196" s="18">
        <v>11.761800000000001</v>
      </c>
      <c r="O196" s="14" t="s">
        <v>796</v>
      </c>
      <c r="P196" s="14" t="s">
        <v>795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2">
        <v>0</v>
      </c>
      <c r="X196" s="21">
        <v>0</v>
      </c>
      <c r="Y196" s="21">
        <v>0</v>
      </c>
    </row>
    <row r="197" spans="1:25" ht="16.5">
      <c r="A197" s="16">
        <v>189</v>
      </c>
      <c r="B197" s="28" t="s">
        <v>363</v>
      </c>
      <c r="C197" s="28" t="s">
        <v>364</v>
      </c>
      <c r="D197" s="18">
        <v>17.25</v>
      </c>
      <c r="E197" s="18">
        <v>22.875</v>
      </c>
      <c r="F197" s="18">
        <v>24.5</v>
      </c>
      <c r="G197" s="19">
        <v>15.375</v>
      </c>
      <c r="H197" s="19">
        <v>28.125</v>
      </c>
      <c r="I197" s="19">
        <v>20</v>
      </c>
      <c r="J197" s="19">
        <v>6</v>
      </c>
      <c r="K197" s="19">
        <v>36</v>
      </c>
      <c r="L197" s="18">
        <v>13.33</v>
      </c>
      <c r="M197" s="20">
        <v>183.45500000000001</v>
      </c>
      <c r="N197" s="18">
        <v>7.3382000000000005</v>
      </c>
      <c r="O197" s="14" t="s">
        <v>794</v>
      </c>
      <c r="P197" s="14" t="s">
        <v>795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2">
        <v>1</v>
      </c>
      <c r="X197" s="21">
        <v>0</v>
      </c>
      <c r="Y197" s="21">
        <v>0</v>
      </c>
    </row>
    <row r="198" spans="1:25" ht="16.5">
      <c r="A198" s="16">
        <v>190</v>
      </c>
      <c r="B198" s="28" t="s">
        <v>365</v>
      </c>
      <c r="C198" s="28" t="s">
        <v>366</v>
      </c>
      <c r="D198" s="18">
        <v>52</v>
      </c>
      <c r="E198" s="18">
        <v>37.5</v>
      </c>
      <c r="F198" s="18">
        <v>32.25</v>
      </c>
      <c r="G198" s="19">
        <v>36.75</v>
      </c>
      <c r="H198" s="19">
        <v>36.375</v>
      </c>
      <c r="I198" s="19">
        <v>26.666666666666668</v>
      </c>
      <c r="J198" s="19">
        <v>33.75</v>
      </c>
      <c r="K198" s="19">
        <v>43.125</v>
      </c>
      <c r="L198" s="18">
        <v>24</v>
      </c>
      <c r="M198" s="20">
        <v>322.41666666666663</v>
      </c>
      <c r="N198" s="18">
        <v>12.896666666666665</v>
      </c>
      <c r="O198" s="14" t="s">
        <v>796</v>
      </c>
      <c r="P198" s="14" t="s">
        <v>795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2">
        <v>0</v>
      </c>
      <c r="X198" s="21">
        <v>0</v>
      </c>
      <c r="Y198" s="21">
        <v>0</v>
      </c>
    </row>
    <row r="199" spans="1:25" ht="16.5">
      <c r="A199" s="16">
        <v>191</v>
      </c>
      <c r="B199" s="28" t="s">
        <v>367</v>
      </c>
      <c r="C199" s="28" t="s">
        <v>368</v>
      </c>
      <c r="D199" s="18">
        <v>44.25</v>
      </c>
      <c r="E199" s="18">
        <v>37.5</v>
      </c>
      <c r="F199" s="18">
        <v>24.5</v>
      </c>
      <c r="G199" s="19">
        <v>39</v>
      </c>
      <c r="H199" s="19">
        <v>36.375</v>
      </c>
      <c r="I199" s="19">
        <v>18.666666666666668</v>
      </c>
      <c r="J199" s="19">
        <v>25.125</v>
      </c>
      <c r="K199" s="19">
        <v>38.625</v>
      </c>
      <c r="L199" s="18">
        <v>27</v>
      </c>
      <c r="M199" s="20">
        <v>291.04166666666663</v>
      </c>
      <c r="N199" s="18">
        <v>11.641666666666666</v>
      </c>
      <c r="O199" s="14" t="s">
        <v>796</v>
      </c>
      <c r="P199" s="14" t="s">
        <v>795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2">
        <v>0</v>
      </c>
      <c r="X199" s="21">
        <v>0</v>
      </c>
      <c r="Y199" s="21">
        <v>0</v>
      </c>
    </row>
    <row r="200" spans="1:25" ht="16.5">
      <c r="A200" s="16">
        <v>192</v>
      </c>
      <c r="B200" s="28" t="s">
        <v>369</v>
      </c>
      <c r="C200" s="28" t="s">
        <v>321</v>
      </c>
      <c r="D200" s="18">
        <v>30</v>
      </c>
      <c r="E200" s="18">
        <v>30</v>
      </c>
      <c r="F200" s="18">
        <v>23.5</v>
      </c>
      <c r="G200" s="19">
        <v>33</v>
      </c>
      <c r="H200" s="19">
        <v>26.625</v>
      </c>
      <c r="I200" s="19">
        <v>20</v>
      </c>
      <c r="J200" s="19">
        <v>9</v>
      </c>
      <c r="K200" s="19">
        <v>35.75</v>
      </c>
      <c r="L200" s="18">
        <v>22.67</v>
      </c>
      <c r="M200" s="20">
        <v>230.54500000000002</v>
      </c>
      <c r="N200" s="18">
        <v>9.2218</v>
      </c>
      <c r="O200" s="14" t="s">
        <v>794</v>
      </c>
      <c r="P200" s="14" t="s">
        <v>795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2">
        <v>1</v>
      </c>
      <c r="X200" s="21">
        <v>0</v>
      </c>
      <c r="Y200" s="21">
        <v>0</v>
      </c>
    </row>
    <row r="201" spans="1:25" ht="16.5">
      <c r="A201" s="16">
        <v>193</v>
      </c>
      <c r="B201" s="28" t="s">
        <v>370</v>
      </c>
      <c r="C201" s="28" t="s">
        <v>371</v>
      </c>
      <c r="D201" s="18">
        <v>38.75</v>
      </c>
      <c r="E201" s="18">
        <v>33</v>
      </c>
      <c r="F201" s="18">
        <v>32</v>
      </c>
      <c r="G201" s="19">
        <v>28.5</v>
      </c>
      <c r="H201" s="19">
        <v>23.25</v>
      </c>
      <c r="I201" s="19">
        <v>17.333333333333332</v>
      </c>
      <c r="J201" s="19">
        <v>16.875</v>
      </c>
      <c r="K201" s="19">
        <v>36</v>
      </c>
      <c r="L201" s="18">
        <v>16.670000000000002</v>
      </c>
      <c r="M201" s="20">
        <v>242.37833333333333</v>
      </c>
      <c r="N201" s="18">
        <v>9.6951333333333327</v>
      </c>
      <c r="O201" s="14" t="s">
        <v>794</v>
      </c>
      <c r="P201" s="14" t="s">
        <v>795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2">
        <v>0</v>
      </c>
      <c r="X201" s="21">
        <v>0</v>
      </c>
      <c r="Y201" s="21">
        <v>0</v>
      </c>
    </row>
    <row r="202" spans="1:25" ht="16.5">
      <c r="A202" s="16">
        <v>194</v>
      </c>
      <c r="B202" s="28" t="s">
        <v>372</v>
      </c>
      <c r="C202" s="28" t="s">
        <v>373</v>
      </c>
      <c r="D202" s="18">
        <v>39.5</v>
      </c>
      <c r="E202" s="18">
        <v>37.125</v>
      </c>
      <c r="F202" s="18">
        <v>39.25</v>
      </c>
      <c r="G202" s="19">
        <v>28.5</v>
      </c>
      <c r="H202" s="19">
        <v>24.75</v>
      </c>
      <c r="I202" s="19">
        <v>23.333333333333332</v>
      </c>
      <c r="J202" s="19">
        <v>16.5</v>
      </c>
      <c r="K202" s="19">
        <v>34.875</v>
      </c>
      <c r="L202" s="18">
        <v>22.33</v>
      </c>
      <c r="M202" s="20">
        <v>266.16333333333336</v>
      </c>
      <c r="N202" s="18">
        <v>10.646533333333334</v>
      </c>
      <c r="O202" s="14" t="s">
        <v>796</v>
      </c>
      <c r="P202" s="14" t="s">
        <v>795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2">
        <v>0</v>
      </c>
      <c r="X202" s="21">
        <v>0</v>
      </c>
      <c r="Y202" s="21">
        <v>0</v>
      </c>
    </row>
    <row r="203" spans="1:25" ht="16.5">
      <c r="A203" s="16">
        <v>195</v>
      </c>
      <c r="B203" s="28" t="s">
        <v>374</v>
      </c>
      <c r="C203" s="28" t="s">
        <v>375</v>
      </c>
      <c r="D203" s="18">
        <v>51.25</v>
      </c>
      <c r="E203" s="18">
        <v>43.5</v>
      </c>
      <c r="F203" s="18">
        <v>38.5</v>
      </c>
      <c r="G203" s="19">
        <v>53.25</v>
      </c>
      <c r="H203" s="19">
        <v>43.125</v>
      </c>
      <c r="I203" s="19">
        <v>28.666666666666668</v>
      </c>
      <c r="J203" s="19">
        <v>32.625</v>
      </c>
      <c r="K203" s="19">
        <v>47.625</v>
      </c>
      <c r="L203" s="18">
        <v>30.67</v>
      </c>
      <c r="M203" s="20">
        <v>369.2116666666667</v>
      </c>
      <c r="N203" s="18">
        <v>14.768466666666669</v>
      </c>
      <c r="O203" s="14" t="s">
        <v>796</v>
      </c>
      <c r="P203" s="14" t="s">
        <v>795</v>
      </c>
      <c r="Q203" s="21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2">
        <v>0</v>
      </c>
      <c r="X203" s="21">
        <v>0</v>
      </c>
      <c r="Y203" s="21">
        <v>0</v>
      </c>
    </row>
    <row r="204" spans="1:25" ht="16.5">
      <c r="A204" s="16">
        <v>196</v>
      </c>
      <c r="B204" s="28" t="s">
        <v>374</v>
      </c>
      <c r="C204" s="28" t="s">
        <v>376</v>
      </c>
      <c r="D204" s="18">
        <v>40</v>
      </c>
      <c r="E204" s="18">
        <v>36</v>
      </c>
      <c r="F204" s="18">
        <v>38.5</v>
      </c>
      <c r="G204" s="19">
        <v>46.5</v>
      </c>
      <c r="H204" s="19">
        <v>41.625</v>
      </c>
      <c r="I204" s="19">
        <v>26</v>
      </c>
      <c r="J204" s="19">
        <v>37.875</v>
      </c>
      <c r="K204" s="19">
        <v>40.5</v>
      </c>
      <c r="L204" s="18">
        <v>28.33</v>
      </c>
      <c r="M204" s="20">
        <v>335.33</v>
      </c>
      <c r="N204" s="18">
        <v>13.4132</v>
      </c>
      <c r="O204" s="14" t="s">
        <v>796</v>
      </c>
      <c r="P204" s="14" t="s">
        <v>795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2">
        <v>0</v>
      </c>
      <c r="X204" s="21">
        <v>0</v>
      </c>
      <c r="Y204" s="21">
        <v>0</v>
      </c>
    </row>
    <row r="205" spans="1:25" ht="16.5">
      <c r="A205" s="16">
        <v>197</v>
      </c>
      <c r="B205" s="28" t="s">
        <v>377</v>
      </c>
      <c r="C205" s="28" t="s">
        <v>378</v>
      </c>
      <c r="D205" s="18">
        <v>43</v>
      </c>
      <c r="E205" s="18">
        <v>25.875</v>
      </c>
      <c r="F205" s="18">
        <v>21</v>
      </c>
      <c r="G205" s="19">
        <v>18.375</v>
      </c>
      <c r="H205" s="19">
        <v>26.25</v>
      </c>
      <c r="I205" s="19">
        <v>21</v>
      </c>
      <c r="J205" s="19">
        <v>13.5</v>
      </c>
      <c r="K205" s="19">
        <v>26.25</v>
      </c>
      <c r="L205" s="18">
        <v>18.670000000000002</v>
      </c>
      <c r="M205" s="20">
        <v>213.92000000000002</v>
      </c>
      <c r="N205" s="18">
        <v>8.5568000000000008</v>
      </c>
      <c r="O205" s="14" t="s">
        <v>794</v>
      </c>
      <c r="P205" s="14" t="s">
        <v>795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2">
        <v>1</v>
      </c>
      <c r="X205" s="21">
        <v>0</v>
      </c>
      <c r="Y205" s="21">
        <v>0</v>
      </c>
    </row>
    <row r="206" spans="1:25" ht="16.5">
      <c r="A206" s="16">
        <v>198</v>
      </c>
      <c r="B206" s="28" t="s">
        <v>379</v>
      </c>
      <c r="C206" s="28" t="s">
        <v>380</v>
      </c>
      <c r="D206" s="18">
        <v>42.5</v>
      </c>
      <c r="E206" s="18">
        <v>32.25</v>
      </c>
      <c r="F206" s="18">
        <v>30.25</v>
      </c>
      <c r="G206" s="19">
        <v>26.25</v>
      </c>
      <c r="H206" s="19">
        <v>32.25</v>
      </c>
      <c r="I206" s="19">
        <v>29</v>
      </c>
      <c r="J206" s="19">
        <v>16.875</v>
      </c>
      <c r="K206" s="19">
        <v>31.875</v>
      </c>
      <c r="L206" s="18">
        <v>26.33</v>
      </c>
      <c r="M206" s="20">
        <v>267.58</v>
      </c>
      <c r="N206" s="18">
        <v>10.703199999999999</v>
      </c>
      <c r="O206" s="14" t="s">
        <v>796</v>
      </c>
      <c r="P206" s="14" t="s">
        <v>795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2">
        <v>0</v>
      </c>
      <c r="X206" s="21">
        <v>0</v>
      </c>
      <c r="Y206" s="21">
        <v>0</v>
      </c>
    </row>
    <row r="207" spans="1:25" ht="16.5">
      <c r="A207" s="16">
        <v>199</v>
      </c>
      <c r="B207" s="28" t="s">
        <v>381</v>
      </c>
      <c r="C207" s="28" t="s">
        <v>382</v>
      </c>
      <c r="D207" s="18">
        <v>49.25</v>
      </c>
      <c r="E207" s="18">
        <v>37.125</v>
      </c>
      <c r="F207" s="18">
        <v>32.25</v>
      </c>
      <c r="G207" s="19">
        <v>30</v>
      </c>
      <c r="H207" s="19">
        <v>24.375</v>
      </c>
      <c r="I207" s="19">
        <v>20</v>
      </c>
      <c r="J207" s="19">
        <v>19.875</v>
      </c>
      <c r="K207" s="19">
        <v>36</v>
      </c>
      <c r="L207" s="18">
        <v>23.33</v>
      </c>
      <c r="M207" s="20">
        <v>272.20499999999998</v>
      </c>
      <c r="N207" s="18">
        <v>10.888199999999999</v>
      </c>
      <c r="O207" s="14" t="s">
        <v>796</v>
      </c>
      <c r="P207" s="14" t="s">
        <v>795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2">
        <v>0</v>
      </c>
      <c r="X207" s="21">
        <v>0</v>
      </c>
      <c r="Y207" s="21">
        <v>0</v>
      </c>
    </row>
    <row r="208" spans="1:25" ht="16.5">
      <c r="A208" s="16">
        <v>200</v>
      </c>
      <c r="B208" s="28" t="s">
        <v>383</v>
      </c>
      <c r="C208" s="28" t="s">
        <v>384</v>
      </c>
      <c r="D208" s="18">
        <v>30</v>
      </c>
      <c r="E208" s="18">
        <v>30</v>
      </c>
      <c r="F208" s="18">
        <v>31.25</v>
      </c>
      <c r="G208" s="19">
        <v>28.5</v>
      </c>
      <c r="H208" s="19">
        <v>27.75</v>
      </c>
      <c r="I208" s="19">
        <v>16</v>
      </c>
      <c r="J208" s="19">
        <v>20.25</v>
      </c>
      <c r="K208" s="19">
        <v>36</v>
      </c>
      <c r="L208" s="18">
        <v>16.329999999999998</v>
      </c>
      <c r="M208" s="20">
        <v>236.07999999999998</v>
      </c>
      <c r="N208" s="18">
        <v>9.4431999999999992</v>
      </c>
      <c r="O208" s="14" t="s">
        <v>794</v>
      </c>
      <c r="P208" s="14" t="s">
        <v>795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2">
        <v>0</v>
      </c>
      <c r="X208" s="21">
        <v>0</v>
      </c>
      <c r="Y208" s="21">
        <v>0</v>
      </c>
    </row>
    <row r="209" spans="1:25" ht="16.5">
      <c r="A209" s="16">
        <v>201</v>
      </c>
      <c r="B209" s="28" t="s">
        <v>385</v>
      </c>
      <c r="C209" s="28" t="s">
        <v>386</v>
      </c>
      <c r="D209" s="18">
        <v>30</v>
      </c>
      <c r="E209" s="18">
        <v>33</v>
      </c>
      <c r="F209" s="18">
        <v>22.25</v>
      </c>
      <c r="G209" s="19">
        <v>28.125</v>
      </c>
      <c r="H209" s="19">
        <v>26.625</v>
      </c>
      <c r="I209" s="19">
        <v>16.666666666666668</v>
      </c>
      <c r="J209" s="19">
        <v>22.875</v>
      </c>
      <c r="K209" s="19">
        <v>36</v>
      </c>
      <c r="L209" s="18">
        <v>24</v>
      </c>
      <c r="M209" s="20">
        <v>239.54166666666666</v>
      </c>
      <c r="N209" s="18">
        <v>9.581666666666667</v>
      </c>
      <c r="O209" s="14" t="s">
        <v>794</v>
      </c>
      <c r="P209" s="14" t="s">
        <v>795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2">
        <v>0</v>
      </c>
      <c r="X209" s="21">
        <v>0</v>
      </c>
      <c r="Y209" s="21">
        <v>0</v>
      </c>
    </row>
    <row r="210" spans="1:25" ht="16.5">
      <c r="A210" s="16">
        <v>202</v>
      </c>
      <c r="B210" s="28" t="s">
        <v>387</v>
      </c>
      <c r="C210" s="28" t="s">
        <v>388</v>
      </c>
      <c r="D210" s="18">
        <v>50.5</v>
      </c>
      <c r="E210" s="18">
        <v>34.125</v>
      </c>
      <c r="F210" s="18">
        <v>28.5</v>
      </c>
      <c r="G210" s="19">
        <v>35.25</v>
      </c>
      <c r="H210" s="19">
        <v>33.375</v>
      </c>
      <c r="I210" s="19">
        <v>25.333333333333332</v>
      </c>
      <c r="J210" s="19">
        <v>28.875</v>
      </c>
      <c r="K210" s="19">
        <v>45</v>
      </c>
      <c r="L210" s="18">
        <v>30</v>
      </c>
      <c r="M210" s="20">
        <v>310.95833333333337</v>
      </c>
      <c r="N210" s="18">
        <v>12.438333333333334</v>
      </c>
      <c r="O210" s="14" t="s">
        <v>796</v>
      </c>
      <c r="P210" s="14" t="s">
        <v>795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2">
        <v>0</v>
      </c>
      <c r="X210" s="21">
        <v>0</v>
      </c>
      <c r="Y210" s="21">
        <v>0</v>
      </c>
    </row>
    <row r="211" spans="1:25" ht="16.5">
      <c r="A211" s="16">
        <v>203</v>
      </c>
      <c r="B211" s="28" t="s">
        <v>389</v>
      </c>
      <c r="C211" s="28" t="s">
        <v>98</v>
      </c>
      <c r="D211" s="18">
        <v>39.25</v>
      </c>
      <c r="E211" s="18">
        <v>29.625</v>
      </c>
      <c r="F211" s="18">
        <v>31.5</v>
      </c>
      <c r="G211" s="19">
        <v>30.75</v>
      </c>
      <c r="H211" s="19">
        <v>27.375</v>
      </c>
      <c r="I211" s="19">
        <v>21</v>
      </c>
      <c r="J211" s="19">
        <v>11.625</v>
      </c>
      <c r="K211" s="19">
        <v>32.625</v>
      </c>
      <c r="L211" s="18">
        <v>17</v>
      </c>
      <c r="M211" s="20">
        <v>240.75</v>
      </c>
      <c r="N211" s="18">
        <v>9.6300000000000008</v>
      </c>
      <c r="O211" s="14" t="s">
        <v>794</v>
      </c>
      <c r="P211" s="14" t="s">
        <v>795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2">
        <v>1</v>
      </c>
      <c r="X211" s="21">
        <v>0</v>
      </c>
      <c r="Y211" s="21">
        <v>0</v>
      </c>
    </row>
    <row r="212" spans="1:25" ht="16.5">
      <c r="A212" s="16">
        <v>204</v>
      </c>
      <c r="B212" s="28" t="s">
        <v>390</v>
      </c>
      <c r="C212" s="28" t="s">
        <v>391</v>
      </c>
      <c r="D212" s="18">
        <v>32.25</v>
      </c>
      <c r="E212" s="18">
        <v>29.25</v>
      </c>
      <c r="F212" s="18">
        <v>22.5</v>
      </c>
      <c r="G212" s="19">
        <v>26.25</v>
      </c>
      <c r="H212" s="19">
        <v>24.375</v>
      </c>
      <c r="I212" s="19">
        <v>21.333333333333332</v>
      </c>
      <c r="J212" s="19">
        <v>15</v>
      </c>
      <c r="K212" s="19">
        <v>40.5</v>
      </c>
      <c r="L212" s="18">
        <v>19.670000000000002</v>
      </c>
      <c r="M212" s="20">
        <v>231.12833333333333</v>
      </c>
      <c r="N212" s="18">
        <v>9.2451333333333334</v>
      </c>
      <c r="O212" s="14" t="s">
        <v>794</v>
      </c>
      <c r="P212" s="14" t="s">
        <v>795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2">
        <v>0</v>
      </c>
      <c r="X212" s="21">
        <v>0</v>
      </c>
      <c r="Y212" s="21">
        <v>0</v>
      </c>
    </row>
    <row r="213" spans="1:25" ht="16.5">
      <c r="A213" s="16">
        <v>205</v>
      </c>
      <c r="B213" s="28" t="s">
        <v>392</v>
      </c>
      <c r="C213" s="28" t="s">
        <v>393</v>
      </c>
      <c r="D213" s="18">
        <v>45</v>
      </c>
      <c r="E213" s="18">
        <v>36.75</v>
      </c>
      <c r="F213" s="18">
        <v>22.5</v>
      </c>
      <c r="G213" s="19">
        <v>22.5</v>
      </c>
      <c r="H213" s="19">
        <v>31.5</v>
      </c>
      <c r="I213" s="19">
        <v>18</v>
      </c>
      <c r="J213" s="19">
        <v>16.875</v>
      </c>
      <c r="K213" s="19">
        <v>34.875</v>
      </c>
      <c r="L213" s="18">
        <v>21</v>
      </c>
      <c r="M213" s="20">
        <v>249</v>
      </c>
      <c r="N213" s="18">
        <v>9.9600000000000009</v>
      </c>
      <c r="O213" s="14" t="s">
        <v>794</v>
      </c>
      <c r="P213" s="14" t="s">
        <v>795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2">
        <v>0</v>
      </c>
      <c r="X213" s="21">
        <v>0</v>
      </c>
      <c r="Y213" s="21">
        <v>0</v>
      </c>
    </row>
    <row r="214" spans="1:25" ht="16.5">
      <c r="A214" s="16">
        <v>206</v>
      </c>
      <c r="B214" s="28" t="s">
        <v>394</v>
      </c>
      <c r="C214" s="28" t="s">
        <v>62</v>
      </c>
      <c r="D214" s="18">
        <v>35.75</v>
      </c>
      <c r="E214" s="18">
        <v>37.125</v>
      </c>
      <c r="F214" s="18">
        <v>24.75</v>
      </c>
      <c r="G214" s="19">
        <v>30</v>
      </c>
      <c r="H214" s="19">
        <v>27.75</v>
      </c>
      <c r="I214" s="19">
        <v>24</v>
      </c>
      <c r="J214" s="19">
        <v>18.375</v>
      </c>
      <c r="K214" s="19">
        <v>35.625</v>
      </c>
      <c r="L214" s="18">
        <v>24</v>
      </c>
      <c r="M214" s="20">
        <v>257.375</v>
      </c>
      <c r="N214" s="18">
        <v>10.295</v>
      </c>
      <c r="O214" s="14" t="s">
        <v>796</v>
      </c>
      <c r="P214" s="14" t="s">
        <v>795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2">
        <v>0</v>
      </c>
      <c r="X214" s="21">
        <v>0</v>
      </c>
      <c r="Y214" s="21">
        <v>0</v>
      </c>
    </row>
    <row r="215" spans="1:25" ht="16.5">
      <c r="A215" s="16">
        <v>207</v>
      </c>
      <c r="B215" s="28" t="s">
        <v>395</v>
      </c>
      <c r="C215" s="28" t="s">
        <v>396</v>
      </c>
      <c r="D215" s="18">
        <v>33.75</v>
      </c>
      <c r="E215" s="18">
        <v>31.875</v>
      </c>
      <c r="F215" s="18">
        <v>27.75</v>
      </c>
      <c r="G215" s="19">
        <v>24</v>
      </c>
      <c r="H215" s="19">
        <v>22.125</v>
      </c>
      <c r="I215" s="19">
        <v>15.333333333333334</v>
      </c>
      <c r="J215" s="19">
        <v>17.625</v>
      </c>
      <c r="K215" s="19">
        <v>26.625</v>
      </c>
      <c r="L215" s="18">
        <v>19</v>
      </c>
      <c r="M215" s="20">
        <v>218.08333333333334</v>
      </c>
      <c r="N215" s="18">
        <v>8.7233333333333345</v>
      </c>
      <c r="O215" s="14" t="s">
        <v>794</v>
      </c>
      <c r="P215" s="14" t="s">
        <v>795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2">
        <v>0</v>
      </c>
      <c r="X215" s="21">
        <v>0</v>
      </c>
      <c r="Y215" s="21">
        <v>0</v>
      </c>
    </row>
    <row r="216" spans="1:25" ht="16.5">
      <c r="A216" s="16">
        <v>208</v>
      </c>
      <c r="B216" s="28" t="s">
        <v>397</v>
      </c>
      <c r="C216" s="28" t="s">
        <v>398</v>
      </c>
      <c r="D216" s="18">
        <v>45.5</v>
      </c>
      <c r="E216" s="18">
        <v>39</v>
      </c>
      <c r="F216" s="18">
        <v>41</v>
      </c>
      <c r="G216" s="19">
        <v>30</v>
      </c>
      <c r="H216" s="19">
        <v>27.75</v>
      </c>
      <c r="I216" s="19">
        <v>17.333333333333332</v>
      </c>
      <c r="J216" s="19">
        <v>21.375</v>
      </c>
      <c r="K216" s="19">
        <v>27.375</v>
      </c>
      <c r="L216" s="18">
        <v>30.33</v>
      </c>
      <c r="M216" s="20">
        <v>279.66333333333336</v>
      </c>
      <c r="N216" s="18">
        <v>11.186533333333335</v>
      </c>
      <c r="O216" s="14" t="s">
        <v>796</v>
      </c>
      <c r="P216" s="14" t="s">
        <v>795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2">
        <v>0</v>
      </c>
      <c r="X216" s="21">
        <v>0</v>
      </c>
      <c r="Y216" s="21">
        <v>0</v>
      </c>
    </row>
    <row r="217" spans="1:25" ht="16.5">
      <c r="A217" s="16">
        <v>209</v>
      </c>
      <c r="B217" s="28" t="s">
        <v>399</v>
      </c>
      <c r="C217" s="28" t="s">
        <v>122</v>
      </c>
      <c r="D217" s="18">
        <v>45.75</v>
      </c>
      <c r="E217" s="18">
        <v>36</v>
      </c>
      <c r="F217" s="18">
        <v>34.75</v>
      </c>
      <c r="G217" s="19">
        <v>30</v>
      </c>
      <c r="H217" s="19">
        <v>28.875</v>
      </c>
      <c r="I217" s="19">
        <v>19</v>
      </c>
      <c r="J217" s="19">
        <v>31.125</v>
      </c>
      <c r="K217" s="19">
        <v>25.125</v>
      </c>
      <c r="L217" s="18">
        <v>24.67</v>
      </c>
      <c r="M217" s="20">
        <v>275.29500000000002</v>
      </c>
      <c r="N217" s="18">
        <v>11.011800000000001</v>
      </c>
      <c r="O217" s="14" t="s">
        <v>796</v>
      </c>
      <c r="P217" s="14" t="s">
        <v>795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2">
        <v>0</v>
      </c>
      <c r="X217" s="21">
        <v>0</v>
      </c>
      <c r="Y217" s="21">
        <v>0</v>
      </c>
    </row>
    <row r="218" spans="1:25" ht="16.5">
      <c r="A218" s="16">
        <v>210</v>
      </c>
      <c r="B218" s="28" t="s">
        <v>400</v>
      </c>
      <c r="C218" s="28" t="s">
        <v>401</v>
      </c>
      <c r="D218" s="18">
        <v>36</v>
      </c>
      <c r="E218" s="18">
        <v>34.875</v>
      </c>
      <c r="F218" s="18">
        <v>31.5</v>
      </c>
      <c r="G218" s="19">
        <v>15.375</v>
      </c>
      <c r="H218" s="19">
        <v>24</v>
      </c>
      <c r="I218" s="19">
        <v>26</v>
      </c>
      <c r="J218" s="19">
        <v>13.5</v>
      </c>
      <c r="K218" s="19">
        <v>34.5</v>
      </c>
      <c r="L218" s="18">
        <v>16.329999999999998</v>
      </c>
      <c r="M218" s="20">
        <v>232.07999999999998</v>
      </c>
      <c r="N218" s="18">
        <v>9.283199999999999</v>
      </c>
      <c r="O218" s="14" t="s">
        <v>794</v>
      </c>
      <c r="P218" s="14" t="s">
        <v>795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2">
        <v>1</v>
      </c>
      <c r="X218" s="21">
        <v>0</v>
      </c>
      <c r="Y218" s="21">
        <v>0</v>
      </c>
    </row>
    <row r="219" spans="1:25" ht="16.5">
      <c r="A219" s="16">
        <v>211</v>
      </c>
      <c r="B219" s="28" t="s">
        <v>400</v>
      </c>
      <c r="C219" s="28" t="s">
        <v>402</v>
      </c>
      <c r="D219" s="18">
        <v>23.5</v>
      </c>
      <c r="E219" s="18">
        <v>20.25</v>
      </c>
      <c r="F219" s="18">
        <v>18.25</v>
      </c>
      <c r="G219" s="19">
        <v>15.75</v>
      </c>
      <c r="H219" s="19">
        <v>22.875</v>
      </c>
      <c r="I219" s="19">
        <v>18</v>
      </c>
      <c r="J219" s="19">
        <v>6.75</v>
      </c>
      <c r="K219" s="19">
        <v>20.625</v>
      </c>
      <c r="L219" s="18">
        <v>14</v>
      </c>
      <c r="M219" s="20">
        <v>160</v>
      </c>
      <c r="N219" s="18">
        <v>6.4</v>
      </c>
      <c r="O219" s="14" t="s">
        <v>794</v>
      </c>
      <c r="P219" s="14" t="s">
        <v>795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2">
        <v>1</v>
      </c>
      <c r="X219" s="21">
        <v>0</v>
      </c>
      <c r="Y219" s="21">
        <v>0</v>
      </c>
    </row>
    <row r="220" spans="1:25" ht="16.5">
      <c r="A220" s="16">
        <v>212</v>
      </c>
      <c r="B220" s="28" t="s">
        <v>400</v>
      </c>
      <c r="C220" s="28" t="s">
        <v>159</v>
      </c>
      <c r="D220" s="18">
        <v>21</v>
      </c>
      <c r="E220" s="18">
        <v>18.375</v>
      </c>
      <c r="F220" s="18">
        <v>20</v>
      </c>
      <c r="G220" s="19">
        <v>13.5</v>
      </c>
      <c r="H220" s="19">
        <v>18.75</v>
      </c>
      <c r="I220" s="19">
        <v>13.333333333333334</v>
      </c>
      <c r="J220" s="19">
        <v>7.5</v>
      </c>
      <c r="K220" s="19">
        <v>14.25</v>
      </c>
      <c r="L220" s="18">
        <v>9.33</v>
      </c>
      <c r="M220" s="20">
        <v>136.03833333333333</v>
      </c>
      <c r="N220" s="18">
        <v>5.4415333333333331</v>
      </c>
      <c r="O220" s="14" t="s">
        <v>794</v>
      </c>
      <c r="P220" s="14" t="s">
        <v>795</v>
      </c>
      <c r="Q220" s="21">
        <v>0</v>
      </c>
      <c r="R220" s="21">
        <v>0</v>
      </c>
      <c r="S220" s="21">
        <v>0</v>
      </c>
      <c r="T220" s="21">
        <v>1</v>
      </c>
      <c r="U220" s="21">
        <v>0</v>
      </c>
      <c r="V220" s="21">
        <v>0</v>
      </c>
      <c r="W220" s="22">
        <v>1</v>
      </c>
      <c r="X220" s="21">
        <v>1</v>
      </c>
      <c r="Y220" s="21">
        <v>1</v>
      </c>
    </row>
    <row r="221" spans="1:25" ht="16.5">
      <c r="A221" s="16">
        <v>213</v>
      </c>
      <c r="B221" s="28" t="s">
        <v>403</v>
      </c>
      <c r="C221" s="28" t="s">
        <v>242</v>
      </c>
      <c r="D221" s="18">
        <v>41.5</v>
      </c>
      <c r="E221" s="18">
        <v>23.625</v>
      </c>
      <c r="F221" s="18">
        <v>24.75</v>
      </c>
      <c r="G221" s="19">
        <v>19.5</v>
      </c>
      <c r="H221" s="19">
        <v>18.75</v>
      </c>
      <c r="I221" s="19">
        <v>12.666666666666666</v>
      </c>
      <c r="J221" s="19">
        <v>7.5</v>
      </c>
      <c r="K221" s="19">
        <v>32.625</v>
      </c>
      <c r="L221" s="18">
        <v>13</v>
      </c>
      <c r="M221" s="20">
        <v>193.91666666666666</v>
      </c>
      <c r="N221" s="18">
        <v>7.7566666666666659</v>
      </c>
      <c r="O221" s="14" t="s">
        <v>794</v>
      </c>
      <c r="P221" s="14" t="s">
        <v>795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2">
        <v>1</v>
      </c>
      <c r="X221" s="21">
        <v>0</v>
      </c>
      <c r="Y221" s="21">
        <v>0</v>
      </c>
    </row>
    <row r="222" spans="1:25" ht="16.5">
      <c r="A222" s="16">
        <v>214</v>
      </c>
      <c r="B222" s="28" t="s">
        <v>404</v>
      </c>
      <c r="C222" s="28" t="s">
        <v>405</v>
      </c>
      <c r="D222" s="18">
        <v>45.5</v>
      </c>
      <c r="E222" s="18">
        <v>33</v>
      </c>
      <c r="F222" s="18">
        <v>41.5</v>
      </c>
      <c r="G222" s="19">
        <v>30.75</v>
      </c>
      <c r="H222" s="19">
        <v>30.75</v>
      </c>
      <c r="I222" s="19">
        <v>26</v>
      </c>
      <c r="J222" s="19">
        <v>23.25</v>
      </c>
      <c r="K222" s="19">
        <v>26.25</v>
      </c>
      <c r="L222" s="18">
        <v>19.670000000000002</v>
      </c>
      <c r="M222" s="20">
        <v>276.67</v>
      </c>
      <c r="N222" s="18">
        <v>11.066800000000001</v>
      </c>
      <c r="O222" s="14" t="s">
        <v>796</v>
      </c>
      <c r="P222" s="14" t="s">
        <v>795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2">
        <v>0</v>
      </c>
      <c r="X222" s="21">
        <v>0</v>
      </c>
      <c r="Y222" s="21">
        <v>0</v>
      </c>
    </row>
    <row r="223" spans="1:25" ht="16.5">
      <c r="A223" s="16">
        <v>215</v>
      </c>
      <c r="B223" s="28" t="s">
        <v>406</v>
      </c>
      <c r="C223" s="28" t="s">
        <v>407</v>
      </c>
      <c r="D223" s="18">
        <v>39</v>
      </c>
      <c r="E223" s="18">
        <v>39</v>
      </c>
      <c r="F223" s="18">
        <v>32.25</v>
      </c>
      <c r="G223" s="19">
        <v>22.5</v>
      </c>
      <c r="H223" s="19">
        <v>27.75</v>
      </c>
      <c r="I223" s="19">
        <v>16</v>
      </c>
      <c r="J223" s="19">
        <v>9</v>
      </c>
      <c r="K223" s="19">
        <v>38.25</v>
      </c>
      <c r="L223" s="18">
        <v>20</v>
      </c>
      <c r="M223" s="20">
        <v>243.75</v>
      </c>
      <c r="N223" s="18">
        <v>9.75</v>
      </c>
      <c r="O223" s="14" t="s">
        <v>794</v>
      </c>
      <c r="P223" s="14" t="s">
        <v>795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2">
        <v>1</v>
      </c>
      <c r="X223" s="21">
        <v>0</v>
      </c>
      <c r="Y223" s="21">
        <v>0</v>
      </c>
    </row>
    <row r="224" spans="1:25" ht="16.5">
      <c r="A224" s="16">
        <v>216</v>
      </c>
      <c r="B224" s="28" t="s">
        <v>408</v>
      </c>
      <c r="C224" s="28" t="s">
        <v>409</v>
      </c>
      <c r="D224" s="18">
        <v>39.5</v>
      </c>
      <c r="E224" s="18">
        <v>29.25</v>
      </c>
      <c r="F224" s="18">
        <v>30.75</v>
      </c>
      <c r="G224" s="19">
        <v>25.5</v>
      </c>
      <c r="H224" s="19">
        <v>33</v>
      </c>
      <c r="I224" s="19">
        <v>22.666666666666668</v>
      </c>
      <c r="J224" s="19">
        <v>17.625</v>
      </c>
      <c r="K224" s="19">
        <v>27.75</v>
      </c>
      <c r="L224" s="18">
        <v>18.670000000000002</v>
      </c>
      <c r="M224" s="20">
        <v>244.71166666666664</v>
      </c>
      <c r="N224" s="18">
        <v>9.7884666666666664</v>
      </c>
      <c r="O224" s="14" t="s">
        <v>794</v>
      </c>
      <c r="P224" s="14" t="s">
        <v>795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2">
        <v>0</v>
      </c>
      <c r="X224" s="21">
        <v>0</v>
      </c>
      <c r="Y224" s="21">
        <v>0</v>
      </c>
    </row>
    <row r="225" spans="1:25" ht="16.5">
      <c r="A225" s="16">
        <v>217</v>
      </c>
      <c r="B225" s="28" t="s">
        <v>410</v>
      </c>
      <c r="C225" s="28" t="s">
        <v>411</v>
      </c>
      <c r="D225" s="18">
        <v>36.25</v>
      </c>
      <c r="E225" s="18">
        <v>36.75</v>
      </c>
      <c r="F225" s="18">
        <v>24.25</v>
      </c>
      <c r="G225" s="19">
        <v>32.25</v>
      </c>
      <c r="H225" s="19">
        <v>37.875</v>
      </c>
      <c r="I225" s="19">
        <v>28.666666666666668</v>
      </c>
      <c r="J225" s="19">
        <v>19.125</v>
      </c>
      <c r="K225" s="19">
        <v>31.125</v>
      </c>
      <c r="L225" s="18">
        <v>22.33</v>
      </c>
      <c r="M225" s="20">
        <v>268.62166666666667</v>
      </c>
      <c r="N225" s="18">
        <v>10.744866666666667</v>
      </c>
      <c r="O225" s="14" t="s">
        <v>796</v>
      </c>
      <c r="P225" s="14" t="s">
        <v>795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2">
        <v>0</v>
      </c>
      <c r="X225" s="21">
        <v>0</v>
      </c>
      <c r="Y225" s="21">
        <v>0</v>
      </c>
    </row>
    <row r="226" spans="1:25" ht="16.5">
      <c r="A226" s="16">
        <v>218</v>
      </c>
      <c r="B226" s="28" t="s">
        <v>412</v>
      </c>
      <c r="C226" s="28" t="s">
        <v>413</v>
      </c>
      <c r="D226" s="18">
        <v>5.25</v>
      </c>
      <c r="E226" s="18">
        <v>22.5</v>
      </c>
      <c r="F226" s="18">
        <v>7</v>
      </c>
      <c r="G226" s="19">
        <v>11.25</v>
      </c>
      <c r="H226" s="19">
        <v>25.5</v>
      </c>
      <c r="I226" s="19">
        <v>15.333333333333334</v>
      </c>
      <c r="J226" s="19">
        <v>12</v>
      </c>
      <c r="K226" s="19">
        <v>39</v>
      </c>
      <c r="L226" s="18">
        <v>4.33</v>
      </c>
      <c r="M226" s="20">
        <v>142.16333333333333</v>
      </c>
      <c r="N226" s="18">
        <v>5.6865333333333332</v>
      </c>
      <c r="O226" s="14" t="s">
        <v>794</v>
      </c>
      <c r="P226" s="14" t="s">
        <v>795</v>
      </c>
      <c r="Q226" s="21">
        <v>1</v>
      </c>
      <c r="R226" s="21">
        <v>0</v>
      </c>
      <c r="S226" s="21">
        <v>1</v>
      </c>
      <c r="T226" s="21">
        <v>1</v>
      </c>
      <c r="U226" s="21">
        <v>0</v>
      </c>
      <c r="V226" s="21">
        <v>0</v>
      </c>
      <c r="W226" s="22">
        <v>1</v>
      </c>
      <c r="X226" s="21">
        <v>0</v>
      </c>
      <c r="Y226" s="21">
        <v>1</v>
      </c>
    </row>
    <row r="227" spans="1:25" ht="16.5">
      <c r="A227" s="16">
        <v>219</v>
      </c>
      <c r="B227" s="28" t="s">
        <v>414</v>
      </c>
      <c r="C227" s="28" t="s">
        <v>415</v>
      </c>
      <c r="D227" s="18">
        <v>14</v>
      </c>
      <c r="E227" s="18">
        <v>22.5</v>
      </c>
      <c r="F227" s="18">
        <v>15</v>
      </c>
      <c r="G227" s="19">
        <v>9.375</v>
      </c>
      <c r="H227" s="19">
        <v>25.5</v>
      </c>
      <c r="I227" s="19">
        <v>17.333333333333332</v>
      </c>
      <c r="J227" s="19">
        <v>7.875</v>
      </c>
      <c r="K227" s="19">
        <v>23.625</v>
      </c>
      <c r="L227" s="18">
        <v>8.33</v>
      </c>
      <c r="M227" s="20">
        <v>143.53833333333333</v>
      </c>
      <c r="N227" s="18">
        <v>5.7415333333333329</v>
      </c>
      <c r="O227" s="14" t="s">
        <v>794</v>
      </c>
      <c r="P227" s="14" t="s">
        <v>795</v>
      </c>
      <c r="Q227" s="21">
        <v>1</v>
      </c>
      <c r="R227" s="21">
        <v>0</v>
      </c>
      <c r="S227" s="21">
        <v>0</v>
      </c>
      <c r="T227" s="21">
        <v>1</v>
      </c>
      <c r="U227" s="21">
        <v>0</v>
      </c>
      <c r="V227" s="21">
        <v>0</v>
      </c>
      <c r="W227" s="22">
        <v>1</v>
      </c>
      <c r="X227" s="21">
        <v>0</v>
      </c>
      <c r="Y227" s="21">
        <v>1</v>
      </c>
    </row>
    <row r="228" spans="1:25" ht="16.5">
      <c r="A228" s="16">
        <v>220</v>
      </c>
      <c r="B228" s="28" t="s">
        <v>416</v>
      </c>
      <c r="C228" s="28" t="s">
        <v>417</v>
      </c>
      <c r="D228" s="18">
        <v>30</v>
      </c>
      <c r="E228" s="18">
        <v>27.375</v>
      </c>
      <c r="F228" s="18">
        <v>23</v>
      </c>
      <c r="G228" s="19">
        <v>31.5</v>
      </c>
      <c r="H228" s="19">
        <v>30.75</v>
      </c>
      <c r="I228" s="19">
        <v>20</v>
      </c>
      <c r="J228" s="19">
        <v>8.625</v>
      </c>
      <c r="K228" s="19">
        <v>39</v>
      </c>
      <c r="L228" s="18">
        <v>12</v>
      </c>
      <c r="M228" s="20">
        <v>222.25</v>
      </c>
      <c r="N228" s="18">
        <v>8.89</v>
      </c>
      <c r="O228" s="14" t="s">
        <v>794</v>
      </c>
      <c r="P228" s="14" t="s">
        <v>795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2">
        <v>1</v>
      </c>
      <c r="X228" s="21">
        <v>0</v>
      </c>
      <c r="Y228" s="21">
        <v>0</v>
      </c>
    </row>
    <row r="229" spans="1:25" ht="16.5">
      <c r="A229" s="16">
        <v>221</v>
      </c>
      <c r="B229" s="28" t="s">
        <v>418</v>
      </c>
      <c r="C229" s="28" t="s">
        <v>280</v>
      </c>
      <c r="D229" s="18">
        <v>12.25</v>
      </c>
      <c r="E229" s="18">
        <v>21.375</v>
      </c>
      <c r="F229" s="18">
        <v>19.25</v>
      </c>
      <c r="G229" s="19">
        <v>15</v>
      </c>
      <c r="H229" s="19">
        <v>22.125</v>
      </c>
      <c r="I229" s="19">
        <v>19.333333333333332</v>
      </c>
      <c r="J229" s="19">
        <v>12</v>
      </c>
      <c r="K229" s="19">
        <v>12</v>
      </c>
      <c r="L229" s="18">
        <v>10.33</v>
      </c>
      <c r="M229" s="20">
        <v>143.66333333333333</v>
      </c>
      <c r="N229" s="18">
        <v>5.7465333333333328</v>
      </c>
      <c r="O229" s="14" t="s">
        <v>794</v>
      </c>
      <c r="P229" s="14" t="s">
        <v>795</v>
      </c>
      <c r="Q229" s="21">
        <v>1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2">
        <v>1</v>
      </c>
      <c r="X229" s="21">
        <v>1</v>
      </c>
      <c r="Y229" s="21">
        <v>0</v>
      </c>
    </row>
    <row r="230" spans="1:25" ht="16.5">
      <c r="A230" s="16">
        <v>222</v>
      </c>
      <c r="B230" s="28" t="s">
        <v>419</v>
      </c>
      <c r="C230" s="28" t="s">
        <v>50</v>
      </c>
      <c r="D230" s="18">
        <v>47</v>
      </c>
      <c r="E230" s="18">
        <v>44.625</v>
      </c>
      <c r="F230" s="18">
        <v>39</v>
      </c>
      <c r="G230" s="19">
        <v>39.75</v>
      </c>
      <c r="H230" s="19">
        <v>48.375</v>
      </c>
      <c r="I230" s="19">
        <v>28</v>
      </c>
      <c r="J230" s="19">
        <v>26.625</v>
      </c>
      <c r="K230" s="19">
        <v>36.375</v>
      </c>
      <c r="L230" s="18">
        <v>27.67</v>
      </c>
      <c r="M230" s="20">
        <v>337.42</v>
      </c>
      <c r="N230" s="18">
        <v>13.4968</v>
      </c>
      <c r="O230" s="14" t="s">
        <v>796</v>
      </c>
      <c r="P230" s="14" t="s">
        <v>795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2">
        <v>0</v>
      </c>
      <c r="X230" s="21">
        <v>0</v>
      </c>
      <c r="Y230" s="21">
        <v>0</v>
      </c>
    </row>
    <row r="231" spans="1:25" ht="16.5">
      <c r="A231" s="16">
        <v>223</v>
      </c>
      <c r="B231" s="28" t="s">
        <v>420</v>
      </c>
      <c r="C231" s="28" t="s">
        <v>212</v>
      </c>
      <c r="D231" s="18">
        <v>16.25</v>
      </c>
      <c r="E231" s="18">
        <v>22.125</v>
      </c>
      <c r="F231" s="18">
        <v>23.75</v>
      </c>
      <c r="G231" s="19">
        <v>18.75</v>
      </c>
      <c r="H231" s="19">
        <v>25.875</v>
      </c>
      <c r="I231" s="19">
        <v>26.333333333333332</v>
      </c>
      <c r="J231" s="19">
        <v>10.875</v>
      </c>
      <c r="K231" s="19">
        <v>22.5</v>
      </c>
      <c r="L231" s="18">
        <v>7.33</v>
      </c>
      <c r="M231" s="20">
        <v>173.78833333333336</v>
      </c>
      <c r="N231" s="18">
        <v>6.9515333333333338</v>
      </c>
      <c r="O231" s="14" t="s">
        <v>794</v>
      </c>
      <c r="P231" s="14" t="s">
        <v>795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2">
        <v>1</v>
      </c>
      <c r="X231" s="21">
        <v>0</v>
      </c>
      <c r="Y231" s="21">
        <v>1</v>
      </c>
    </row>
    <row r="232" spans="1:25" ht="16.5">
      <c r="A232" s="16">
        <v>224</v>
      </c>
      <c r="B232" s="28" t="s">
        <v>421</v>
      </c>
      <c r="C232" s="28" t="s">
        <v>422</v>
      </c>
      <c r="D232" s="18">
        <v>47</v>
      </c>
      <c r="E232" s="18">
        <v>34.125</v>
      </c>
      <c r="F232" s="18">
        <v>39.75</v>
      </c>
      <c r="G232" s="19">
        <v>35.25</v>
      </c>
      <c r="H232" s="19">
        <v>37.5</v>
      </c>
      <c r="I232" s="19">
        <v>28.333333333333332</v>
      </c>
      <c r="J232" s="19">
        <v>24.75</v>
      </c>
      <c r="K232" s="19">
        <v>43.5</v>
      </c>
      <c r="L232" s="18">
        <v>23.67</v>
      </c>
      <c r="M232" s="20">
        <v>313.87833333333339</v>
      </c>
      <c r="N232" s="18">
        <v>12.555133333333336</v>
      </c>
      <c r="O232" s="14" t="s">
        <v>796</v>
      </c>
      <c r="P232" s="14" t="s">
        <v>795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2">
        <v>0</v>
      </c>
      <c r="X232" s="21">
        <v>0</v>
      </c>
      <c r="Y232" s="21">
        <v>0</v>
      </c>
    </row>
    <row r="233" spans="1:25" ht="16.5">
      <c r="A233" s="16">
        <v>225</v>
      </c>
      <c r="B233" s="28" t="s">
        <v>423</v>
      </c>
      <c r="C233" s="28" t="s">
        <v>424</v>
      </c>
      <c r="D233" s="18">
        <v>0</v>
      </c>
      <c r="E233" s="18">
        <v>0</v>
      </c>
      <c r="F233" s="18">
        <v>30</v>
      </c>
      <c r="G233" s="19">
        <v>0.375</v>
      </c>
      <c r="H233" s="19">
        <v>33</v>
      </c>
      <c r="I233" s="19">
        <v>20</v>
      </c>
      <c r="J233" s="19">
        <v>0</v>
      </c>
      <c r="K233" s="19">
        <v>39</v>
      </c>
      <c r="L233" s="18">
        <v>0</v>
      </c>
      <c r="M233" s="20">
        <v>122.375</v>
      </c>
      <c r="N233" s="18">
        <v>4.8949999999999996</v>
      </c>
      <c r="O233" s="14" t="s">
        <v>794</v>
      </c>
      <c r="P233" s="14" t="s">
        <v>795</v>
      </c>
      <c r="Q233" s="21">
        <v>1</v>
      </c>
      <c r="R233" s="21">
        <v>1</v>
      </c>
      <c r="S233" s="21">
        <v>0</v>
      </c>
      <c r="T233" s="21">
        <v>1</v>
      </c>
      <c r="U233" s="21">
        <v>0</v>
      </c>
      <c r="V233" s="21">
        <v>0</v>
      </c>
      <c r="W233" s="22">
        <v>1</v>
      </c>
      <c r="X233" s="21">
        <v>0</v>
      </c>
      <c r="Y233" s="21">
        <v>1</v>
      </c>
    </row>
    <row r="234" spans="1:25" ht="16.5">
      <c r="A234" s="16">
        <v>226</v>
      </c>
      <c r="B234" s="28" t="s">
        <v>425</v>
      </c>
      <c r="C234" s="28" t="s">
        <v>426</v>
      </c>
      <c r="D234" s="18">
        <v>38.25</v>
      </c>
      <c r="E234" s="18">
        <v>28.125</v>
      </c>
      <c r="F234" s="18">
        <v>36.75</v>
      </c>
      <c r="G234" s="19">
        <v>24.75</v>
      </c>
      <c r="H234" s="19">
        <v>36</v>
      </c>
      <c r="I234" s="19">
        <v>24.333333333333332</v>
      </c>
      <c r="J234" s="19">
        <v>22.5</v>
      </c>
      <c r="K234" s="19">
        <v>22.5</v>
      </c>
      <c r="L234" s="18">
        <v>25</v>
      </c>
      <c r="M234" s="20">
        <v>258.20833333333337</v>
      </c>
      <c r="N234" s="18">
        <v>10.328333333333335</v>
      </c>
      <c r="O234" s="14" t="s">
        <v>796</v>
      </c>
      <c r="P234" s="14" t="s">
        <v>795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2">
        <v>0</v>
      </c>
      <c r="X234" s="21">
        <v>0</v>
      </c>
      <c r="Y234" s="21">
        <v>0</v>
      </c>
    </row>
    <row r="235" spans="1:25" ht="16.5">
      <c r="A235" s="16">
        <v>227</v>
      </c>
      <c r="B235" s="28" t="s">
        <v>427</v>
      </c>
      <c r="C235" s="28" t="s">
        <v>23</v>
      </c>
      <c r="D235" s="18">
        <v>36</v>
      </c>
      <c r="E235" s="18">
        <v>33.375</v>
      </c>
      <c r="F235" s="18">
        <v>30</v>
      </c>
      <c r="G235" s="19">
        <v>34.5</v>
      </c>
      <c r="H235" s="19">
        <v>26.25</v>
      </c>
      <c r="I235" s="19">
        <v>18</v>
      </c>
      <c r="J235" s="19">
        <v>10.5</v>
      </c>
      <c r="K235" s="19">
        <v>22.5</v>
      </c>
      <c r="L235" s="18">
        <v>24.67</v>
      </c>
      <c r="M235" s="20">
        <v>235.79500000000002</v>
      </c>
      <c r="N235" s="18">
        <v>9.4318000000000008</v>
      </c>
      <c r="O235" s="14" t="s">
        <v>794</v>
      </c>
      <c r="P235" s="14" t="s">
        <v>795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2">
        <v>1</v>
      </c>
      <c r="X235" s="21">
        <v>0</v>
      </c>
      <c r="Y235" s="21">
        <v>0</v>
      </c>
    </row>
    <row r="236" spans="1:25" ht="16.5">
      <c r="A236" s="16">
        <v>228</v>
      </c>
      <c r="B236" s="28" t="s">
        <v>428</v>
      </c>
      <c r="C236" s="28" t="s">
        <v>429</v>
      </c>
      <c r="D236" s="18">
        <v>31</v>
      </c>
      <c r="E236" s="18">
        <v>26.25</v>
      </c>
      <c r="F236" s="18">
        <v>17.25</v>
      </c>
      <c r="G236" s="19">
        <v>24.75</v>
      </c>
      <c r="H236" s="19">
        <v>21</v>
      </c>
      <c r="I236" s="19">
        <v>16</v>
      </c>
      <c r="J236" s="19">
        <v>6.75</v>
      </c>
      <c r="K236" s="19">
        <v>15.75</v>
      </c>
      <c r="L236" s="18">
        <v>7.67</v>
      </c>
      <c r="M236" s="20">
        <v>166.42</v>
      </c>
      <c r="N236" s="18">
        <v>6.6567999999999996</v>
      </c>
      <c r="O236" s="14" t="s">
        <v>794</v>
      </c>
      <c r="P236" s="14" t="s">
        <v>795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2">
        <v>1</v>
      </c>
      <c r="X236" s="21">
        <v>0</v>
      </c>
      <c r="Y236" s="21">
        <v>1</v>
      </c>
    </row>
    <row r="237" spans="1:25" ht="16.5">
      <c r="A237" s="16">
        <v>229</v>
      </c>
      <c r="B237" s="28" t="s">
        <v>430</v>
      </c>
      <c r="C237" s="28" t="s">
        <v>431</v>
      </c>
      <c r="D237" s="18">
        <v>19.25</v>
      </c>
      <c r="E237" s="18">
        <v>22.875</v>
      </c>
      <c r="F237" s="18">
        <v>20</v>
      </c>
      <c r="G237" s="19">
        <v>31.5</v>
      </c>
      <c r="H237" s="19">
        <v>21.75</v>
      </c>
      <c r="I237" s="19">
        <v>16</v>
      </c>
      <c r="J237" s="19">
        <v>8.25</v>
      </c>
      <c r="K237" s="19">
        <v>39</v>
      </c>
      <c r="L237" s="18">
        <v>10.67</v>
      </c>
      <c r="M237" s="20">
        <v>189.29499999999999</v>
      </c>
      <c r="N237" s="18">
        <v>7.5717999999999996</v>
      </c>
      <c r="O237" s="14" t="s">
        <v>794</v>
      </c>
      <c r="P237" s="14" t="s">
        <v>795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2">
        <v>1</v>
      </c>
      <c r="X237" s="21">
        <v>0</v>
      </c>
      <c r="Y237" s="21">
        <v>0</v>
      </c>
    </row>
    <row r="238" spans="1:25" ht="16.5">
      <c r="A238" s="16">
        <v>230</v>
      </c>
      <c r="B238" s="28" t="s">
        <v>432</v>
      </c>
      <c r="C238" s="28" t="s">
        <v>433</v>
      </c>
      <c r="D238" s="18">
        <v>24.25</v>
      </c>
      <c r="E238" s="18">
        <v>30.375</v>
      </c>
      <c r="F238" s="18">
        <v>26.25</v>
      </c>
      <c r="G238" s="19">
        <v>18</v>
      </c>
      <c r="H238" s="19">
        <v>24.75</v>
      </c>
      <c r="I238" s="19">
        <v>16.666666666666668</v>
      </c>
      <c r="J238" s="19">
        <v>8.25</v>
      </c>
      <c r="K238" s="19">
        <v>21.375</v>
      </c>
      <c r="L238" s="18">
        <v>19</v>
      </c>
      <c r="M238" s="20">
        <v>188.91666666666666</v>
      </c>
      <c r="N238" s="18">
        <v>7.5566666666666666</v>
      </c>
      <c r="O238" s="14" t="s">
        <v>794</v>
      </c>
      <c r="P238" s="14" t="s">
        <v>795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2">
        <v>1</v>
      </c>
      <c r="X238" s="21">
        <v>0</v>
      </c>
      <c r="Y238" s="21">
        <v>0</v>
      </c>
    </row>
    <row r="239" spans="1:25" ht="16.5">
      <c r="A239" s="16">
        <v>231</v>
      </c>
      <c r="B239" s="28" t="s">
        <v>434</v>
      </c>
      <c r="C239" s="28" t="s">
        <v>435</v>
      </c>
      <c r="D239" s="18">
        <v>26</v>
      </c>
      <c r="E239" s="18">
        <v>25.5</v>
      </c>
      <c r="F239" s="18">
        <v>15</v>
      </c>
      <c r="G239" s="19">
        <v>15.375</v>
      </c>
      <c r="H239" s="19">
        <v>19.5</v>
      </c>
      <c r="I239" s="19">
        <v>11.333333333333334</v>
      </c>
      <c r="J239" s="19">
        <v>11.25</v>
      </c>
      <c r="K239" s="19">
        <v>20.25</v>
      </c>
      <c r="L239" s="18">
        <v>19.329999999999998</v>
      </c>
      <c r="M239" s="20">
        <v>163.5383333333333</v>
      </c>
      <c r="N239" s="18">
        <v>6.5415333333333319</v>
      </c>
      <c r="O239" s="14" t="s">
        <v>794</v>
      </c>
      <c r="P239" s="14" t="s">
        <v>795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2">
        <v>1</v>
      </c>
      <c r="X239" s="21">
        <v>0</v>
      </c>
      <c r="Y239" s="21">
        <v>0</v>
      </c>
    </row>
    <row r="240" spans="1:25" ht="16.5">
      <c r="A240" s="16">
        <v>232</v>
      </c>
      <c r="B240" s="28" t="s">
        <v>436</v>
      </c>
      <c r="C240" s="28" t="s">
        <v>437</v>
      </c>
      <c r="D240" s="18">
        <v>42.25</v>
      </c>
      <c r="E240" s="18">
        <v>39.75</v>
      </c>
      <c r="F240" s="18">
        <v>27.5</v>
      </c>
      <c r="G240" s="19">
        <v>30</v>
      </c>
      <c r="H240" s="19">
        <v>36</v>
      </c>
      <c r="I240" s="19">
        <v>23.333333333333332</v>
      </c>
      <c r="J240" s="19">
        <v>21</v>
      </c>
      <c r="K240" s="19">
        <v>33</v>
      </c>
      <c r="L240" s="18">
        <v>25.67</v>
      </c>
      <c r="M240" s="20">
        <v>278.50333333333333</v>
      </c>
      <c r="N240" s="18">
        <v>11.140133333333333</v>
      </c>
      <c r="O240" s="14" t="s">
        <v>796</v>
      </c>
      <c r="P240" s="14" t="s">
        <v>795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2">
        <v>0</v>
      </c>
      <c r="X240" s="21">
        <v>0</v>
      </c>
      <c r="Y240" s="21">
        <v>0</v>
      </c>
    </row>
    <row r="241" spans="1:25" ht="16.5">
      <c r="A241" s="16">
        <v>233</v>
      </c>
      <c r="B241" s="28" t="s">
        <v>438</v>
      </c>
      <c r="C241" s="28" t="s">
        <v>439</v>
      </c>
      <c r="D241" s="18">
        <v>37.75</v>
      </c>
      <c r="E241" s="18">
        <v>28.125</v>
      </c>
      <c r="F241" s="18">
        <v>30</v>
      </c>
      <c r="G241" s="19">
        <v>32.25</v>
      </c>
      <c r="H241" s="19">
        <v>27.375</v>
      </c>
      <c r="I241" s="19">
        <v>22</v>
      </c>
      <c r="J241" s="19">
        <v>16.5</v>
      </c>
      <c r="K241" s="19">
        <v>33</v>
      </c>
      <c r="L241" s="18">
        <v>23</v>
      </c>
      <c r="M241" s="20">
        <v>250</v>
      </c>
      <c r="N241" s="18">
        <v>10</v>
      </c>
      <c r="O241" s="14" t="s">
        <v>796</v>
      </c>
      <c r="P241" s="14" t="s">
        <v>795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2">
        <v>0</v>
      </c>
      <c r="X241" s="21">
        <v>0</v>
      </c>
      <c r="Y241" s="21">
        <v>0</v>
      </c>
    </row>
    <row r="242" spans="1:25" ht="16.5">
      <c r="A242" s="16">
        <v>234</v>
      </c>
      <c r="B242" s="28" t="s">
        <v>438</v>
      </c>
      <c r="C242" s="28" t="s">
        <v>440</v>
      </c>
      <c r="D242" s="18">
        <v>43.5</v>
      </c>
      <c r="E242" s="18">
        <v>34.875</v>
      </c>
      <c r="F242" s="18">
        <v>30</v>
      </c>
      <c r="G242" s="19">
        <v>26.25</v>
      </c>
      <c r="H242" s="19">
        <v>26.625</v>
      </c>
      <c r="I242" s="19">
        <v>24</v>
      </c>
      <c r="J242" s="19">
        <v>27</v>
      </c>
      <c r="K242" s="19">
        <v>33.375</v>
      </c>
      <c r="L242" s="18">
        <v>21</v>
      </c>
      <c r="M242" s="20">
        <v>266.625</v>
      </c>
      <c r="N242" s="18">
        <v>10.664999999999999</v>
      </c>
      <c r="O242" s="14" t="s">
        <v>796</v>
      </c>
      <c r="P242" s="14" t="s">
        <v>795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2">
        <v>0</v>
      </c>
      <c r="X242" s="21">
        <v>0</v>
      </c>
      <c r="Y242" s="21">
        <v>0</v>
      </c>
    </row>
    <row r="243" spans="1:25" ht="16.5">
      <c r="A243" s="16">
        <v>235</v>
      </c>
      <c r="B243" s="28" t="s">
        <v>441</v>
      </c>
      <c r="C243" s="28" t="s">
        <v>442</v>
      </c>
      <c r="D243" s="18">
        <v>40.25</v>
      </c>
      <c r="E243" s="18">
        <v>34.5</v>
      </c>
      <c r="F243" s="18">
        <v>33.5</v>
      </c>
      <c r="G243" s="19">
        <v>30</v>
      </c>
      <c r="H243" s="19">
        <v>28.5</v>
      </c>
      <c r="I243" s="19">
        <v>20</v>
      </c>
      <c r="J243" s="19">
        <v>15</v>
      </c>
      <c r="K243" s="19">
        <v>34.125</v>
      </c>
      <c r="L243" s="18">
        <v>19</v>
      </c>
      <c r="M243" s="20">
        <v>254.875</v>
      </c>
      <c r="N243" s="18">
        <v>10.195</v>
      </c>
      <c r="O243" s="14" t="s">
        <v>796</v>
      </c>
      <c r="P243" s="14" t="s">
        <v>795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2">
        <v>0</v>
      </c>
      <c r="X243" s="21">
        <v>0</v>
      </c>
      <c r="Y243" s="21">
        <v>0</v>
      </c>
    </row>
    <row r="244" spans="1:25" ht="16.5">
      <c r="A244" s="16">
        <v>236</v>
      </c>
      <c r="B244" s="28" t="s">
        <v>443</v>
      </c>
      <c r="C244" s="28" t="s">
        <v>444</v>
      </c>
      <c r="D244" s="18">
        <v>30</v>
      </c>
      <c r="E244" s="18">
        <v>27.75</v>
      </c>
      <c r="F244" s="18">
        <v>30.75</v>
      </c>
      <c r="G244" s="19">
        <v>9.75</v>
      </c>
      <c r="H244" s="19">
        <v>30</v>
      </c>
      <c r="I244" s="19">
        <v>22</v>
      </c>
      <c r="J244" s="19">
        <v>7.875</v>
      </c>
      <c r="K244" s="19">
        <v>30</v>
      </c>
      <c r="L244" s="18">
        <v>6.67</v>
      </c>
      <c r="M244" s="20">
        <v>194.79499999999999</v>
      </c>
      <c r="N244" s="18">
        <v>7.7917999999999994</v>
      </c>
      <c r="O244" s="14" t="s">
        <v>794</v>
      </c>
      <c r="P244" s="14" t="s">
        <v>795</v>
      </c>
      <c r="Q244" s="21">
        <v>0</v>
      </c>
      <c r="R244" s="21">
        <v>0</v>
      </c>
      <c r="S244" s="21">
        <v>0</v>
      </c>
      <c r="T244" s="21">
        <v>1</v>
      </c>
      <c r="U244" s="21">
        <v>0</v>
      </c>
      <c r="V244" s="21">
        <v>0</v>
      </c>
      <c r="W244" s="22">
        <v>1</v>
      </c>
      <c r="X244" s="21">
        <v>0</v>
      </c>
      <c r="Y244" s="21">
        <v>1</v>
      </c>
    </row>
    <row r="245" spans="1:25" ht="16.5">
      <c r="A245" s="16">
        <v>237</v>
      </c>
      <c r="B245" s="28" t="s">
        <v>445</v>
      </c>
      <c r="C245" s="28" t="s">
        <v>446</v>
      </c>
      <c r="D245" s="18">
        <v>11</v>
      </c>
      <c r="E245" s="18">
        <v>23.25</v>
      </c>
      <c r="F245" s="18">
        <v>21.75</v>
      </c>
      <c r="G245" s="19">
        <v>12.75</v>
      </c>
      <c r="H245" s="19">
        <v>24.375</v>
      </c>
      <c r="I245" s="19">
        <v>10.666666666666666</v>
      </c>
      <c r="J245" s="19">
        <v>9.75</v>
      </c>
      <c r="K245" s="19">
        <v>12</v>
      </c>
      <c r="L245" s="18">
        <v>10.67</v>
      </c>
      <c r="M245" s="20">
        <v>136.21166666666667</v>
      </c>
      <c r="N245" s="18">
        <v>5.4484666666666666</v>
      </c>
      <c r="O245" s="14" t="s">
        <v>794</v>
      </c>
      <c r="P245" s="14" t="s">
        <v>795</v>
      </c>
      <c r="Q245" s="21">
        <v>1</v>
      </c>
      <c r="R245" s="21">
        <v>0</v>
      </c>
      <c r="S245" s="21">
        <v>0</v>
      </c>
      <c r="T245" s="21">
        <v>1</v>
      </c>
      <c r="U245" s="21">
        <v>0</v>
      </c>
      <c r="V245" s="21">
        <v>0</v>
      </c>
      <c r="W245" s="22">
        <v>1</v>
      </c>
      <c r="X245" s="21">
        <v>1</v>
      </c>
      <c r="Y245" s="21">
        <v>0</v>
      </c>
    </row>
    <row r="246" spans="1:25" ht="16.5">
      <c r="A246" s="16">
        <v>238</v>
      </c>
      <c r="B246" s="28" t="s">
        <v>447</v>
      </c>
      <c r="C246" s="28" t="s">
        <v>98</v>
      </c>
      <c r="D246" s="18">
        <v>41.5</v>
      </c>
      <c r="E246" s="18">
        <v>31.125</v>
      </c>
      <c r="F246" s="18">
        <v>36.75</v>
      </c>
      <c r="G246" s="19">
        <v>36.75</v>
      </c>
      <c r="H246" s="19">
        <v>36.75</v>
      </c>
      <c r="I246" s="19">
        <v>28.333333333333332</v>
      </c>
      <c r="J246" s="19">
        <v>24.75</v>
      </c>
      <c r="K246" s="19">
        <v>44.25</v>
      </c>
      <c r="L246" s="18">
        <v>24</v>
      </c>
      <c r="M246" s="20">
        <v>304.20833333333337</v>
      </c>
      <c r="N246" s="18">
        <v>12.168333333333335</v>
      </c>
      <c r="O246" s="14" t="s">
        <v>796</v>
      </c>
      <c r="P246" s="14" t="s">
        <v>795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2">
        <v>0</v>
      </c>
      <c r="X246" s="21">
        <v>0</v>
      </c>
      <c r="Y246" s="21">
        <v>0</v>
      </c>
    </row>
    <row r="247" spans="1:25" ht="16.5">
      <c r="A247" s="16">
        <v>239</v>
      </c>
      <c r="B247" s="28" t="s">
        <v>448</v>
      </c>
      <c r="C247" s="28" t="s">
        <v>449</v>
      </c>
      <c r="D247" s="18">
        <v>23.5</v>
      </c>
      <c r="E247" s="18">
        <v>22.875</v>
      </c>
      <c r="F247" s="18">
        <v>14.75</v>
      </c>
      <c r="G247" s="19">
        <v>21.75</v>
      </c>
      <c r="H247" s="19">
        <v>26.25</v>
      </c>
      <c r="I247" s="19">
        <v>11.333333333333334</v>
      </c>
      <c r="J247" s="19">
        <v>11.25</v>
      </c>
      <c r="K247" s="19">
        <v>18</v>
      </c>
      <c r="L247" s="18">
        <v>14.33</v>
      </c>
      <c r="M247" s="20">
        <v>164.03833333333333</v>
      </c>
      <c r="N247" s="18">
        <v>6.5615333333333332</v>
      </c>
      <c r="O247" s="14" t="s">
        <v>794</v>
      </c>
      <c r="P247" s="14" t="s">
        <v>795</v>
      </c>
      <c r="Q247" s="21">
        <v>0</v>
      </c>
      <c r="R247" s="21">
        <v>0</v>
      </c>
      <c r="S247" s="21">
        <v>1</v>
      </c>
      <c r="T247" s="21">
        <v>0</v>
      </c>
      <c r="U247" s="21">
        <v>0</v>
      </c>
      <c r="V247" s="21">
        <v>0</v>
      </c>
      <c r="W247" s="22">
        <v>1</v>
      </c>
      <c r="X247" s="21">
        <v>0</v>
      </c>
      <c r="Y247" s="21">
        <v>0</v>
      </c>
    </row>
    <row r="248" spans="1:25" ht="16.5">
      <c r="A248" s="16">
        <v>240</v>
      </c>
      <c r="B248" s="28" t="s">
        <v>450</v>
      </c>
      <c r="C248" s="28" t="s">
        <v>216</v>
      </c>
      <c r="D248" s="18">
        <v>32.75</v>
      </c>
      <c r="E248" s="18">
        <v>25.125</v>
      </c>
      <c r="F248" s="18">
        <v>24.5</v>
      </c>
      <c r="G248" s="19">
        <v>30.75</v>
      </c>
      <c r="H248" s="19">
        <v>20.25</v>
      </c>
      <c r="I248" s="19">
        <v>19.333333333333332</v>
      </c>
      <c r="J248" s="19">
        <v>11.625</v>
      </c>
      <c r="K248" s="19">
        <v>31.875</v>
      </c>
      <c r="L248" s="18">
        <v>14.67</v>
      </c>
      <c r="M248" s="20">
        <v>210.87833333333333</v>
      </c>
      <c r="N248" s="18">
        <v>8.4351333333333329</v>
      </c>
      <c r="O248" s="14" t="s">
        <v>794</v>
      </c>
      <c r="P248" s="14" t="s">
        <v>795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2">
        <v>1</v>
      </c>
      <c r="X248" s="21">
        <v>0</v>
      </c>
      <c r="Y248" s="21">
        <v>0</v>
      </c>
    </row>
    <row r="249" spans="1:25" ht="16.5">
      <c r="A249" s="16">
        <v>241</v>
      </c>
      <c r="B249" s="28" t="s">
        <v>451</v>
      </c>
      <c r="C249" s="28" t="s">
        <v>452</v>
      </c>
      <c r="D249" s="18">
        <v>31.5</v>
      </c>
      <c r="E249" s="18">
        <v>28.125</v>
      </c>
      <c r="F249" s="18">
        <v>30</v>
      </c>
      <c r="G249" s="19">
        <v>30.75</v>
      </c>
      <c r="H249" s="19">
        <v>30.75</v>
      </c>
      <c r="I249" s="19">
        <v>19.333333333333332</v>
      </c>
      <c r="J249" s="19">
        <v>12.375</v>
      </c>
      <c r="K249" s="19">
        <v>35.25</v>
      </c>
      <c r="L249" s="18">
        <v>22.67</v>
      </c>
      <c r="M249" s="20">
        <v>240.75333333333333</v>
      </c>
      <c r="N249" s="18">
        <v>9.6301333333333332</v>
      </c>
      <c r="O249" s="14" t="s">
        <v>794</v>
      </c>
      <c r="P249" s="14" t="s">
        <v>795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2">
        <v>1</v>
      </c>
      <c r="X249" s="21">
        <v>0</v>
      </c>
      <c r="Y249" s="21">
        <v>0</v>
      </c>
    </row>
    <row r="250" spans="1:25" ht="16.5">
      <c r="A250" s="16">
        <v>242</v>
      </c>
      <c r="B250" s="28" t="s">
        <v>453</v>
      </c>
      <c r="C250" s="28" t="s">
        <v>454</v>
      </c>
      <c r="D250" s="18">
        <v>33.75</v>
      </c>
      <c r="E250" s="18">
        <v>33</v>
      </c>
      <c r="F250" s="18">
        <v>26.75</v>
      </c>
      <c r="G250" s="19">
        <v>36</v>
      </c>
      <c r="H250" s="19">
        <v>26.25</v>
      </c>
      <c r="I250" s="19">
        <v>16.666666666666668</v>
      </c>
      <c r="J250" s="19">
        <v>15</v>
      </c>
      <c r="K250" s="19">
        <v>39.375</v>
      </c>
      <c r="L250" s="18">
        <v>26.67</v>
      </c>
      <c r="M250" s="20">
        <v>253.46166666666664</v>
      </c>
      <c r="N250" s="18">
        <v>10.138466666666666</v>
      </c>
      <c r="O250" s="14" t="s">
        <v>796</v>
      </c>
      <c r="P250" s="14" t="s">
        <v>795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2">
        <v>0</v>
      </c>
      <c r="X250" s="21">
        <v>0</v>
      </c>
      <c r="Y250" s="21">
        <v>0</v>
      </c>
    </row>
    <row r="251" spans="1:25" ht="16.5">
      <c r="A251" s="16">
        <v>243</v>
      </c>
      <c r="B251" s="28" t="s">
        <v>453</v>
      </c>
      <c r="C251" s="28" t="s">
        <v>455</v>
      </c>
      <c r="D251" s="18">
        <v>40</v>
      </c>
      <c r="E251" s="18">
        <v>30.75</v>
      </c>
      <c r="F251" s="18">
        <v>30</v>
      </c>
      <c r="G251" s="19">
        <v>21.75</v>
      </c>
      <c r="H251" s="19">
        <v>24.75</v>
      </c>
      <c r="I251" s="19">
        <v>25.666666666666668</v>
      </c>
      <c r="J251" s="19">
        <v>20.625</v>
      </c>
      <c r="K251" s="19">
        <v>33.75</v>
      </c>
      <c r="L251" s="18">
        <v>15.67</v>
      </c>
      <c r="M251" s="20">
        <v>242.96166666666664</v>
      </c>
      <c r="N251" s="18">
        <v>9.7184666666666661</v>
      </c>
      <c r="O251" s="14" t="s">
        <v>794</v>
      </c>
      <c r="P251" s="14" t="s">
        <v>795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2">
        <v>0</v>
      </c>
      <c r="X251" s="21">
        <v>0</v>
      </c>
      <c r="Y251" s="21">
        <v>0</v>
      </c>
    </row>
    <row r="252" spans="1:25" ht="16.5">
      <c r="A252" s="16">
        <v>244</v>
      </c>
      <c r="B252" s="28" t="s">
        <v>456</v>
      </c>
      <c r="C252" s="28" t="s">
        <v>457</v>
      </c>
      <c r="D252" s="18">
        <v>45.25</v>
      </c>
      <c r="E252" s="18">
        <v>40.125</v>
      </c>
      <c r="F252" s="18">
        <v>38.5</v>
      </c>
      <c r="G252" s="19">
        <v>41.25</v>
      </c>
      <c r="H252" s="19">
        <v>30</v>
      </c>
      <c r="I252" s="19">
        <v>23.333333333333332</v>
      </c>
      <c r="J252" s="19">
        <v>21</v>
      </c>
      <c r="K252" s="19">
        <v>30.375</v>
      </c>
      <c r="L252" s="18">
        <v>24.33</v>
      </c>
      <c r="M252" s="20">
        <v>294.16333333333336</v>
      </c>
      <c r="N252" s="18">
        <v>11.766533333333335</v>
      </c>
      <c r="O252" s="14" t="s">
        <v>796</v>
      </c>
      <c r="P252" s="14" t="s">
        <v>795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2">
        <v>0</v>
      </c>
      <c r="X252" s="21">
        <v>0</v>
      </c>
      <c r="Y252" s="21">
        <v>0</v>
      </c>
    </row>
    <row r="253" spans="1:25" ht="16.5">
      <c r="A253" s="16">
        <v>245</v>
      </c>
      <c r="B253" s="28" t="s">
        <v>458</v>
      </c>
      <c r="C253" s="28" t="s">
        <v>459</v>
      </c>
      <c r="D253" s="18">
        <v>51</v>
      </c>
      <c r="E253" s="18">
        <v>37.125</v>
      </c>
      <c r="F253" s="18">
        <v>30</v>
      </c>
      <c r="G253" s="19">
        <v>38.25</v>
      </c>
      <c r="H253" s="19">
        <v>34.5</v>
      </c>
      <c r="I253" s="19">
        <v>17.666666666666668</v>
      </c>
      <c r="J253" s="19">
        <v>18</v>
      </c>
      <c r="K253" s="19">
        <v>43.5</v>
      </c>
      <c r="L253" s="18">
        <v>24.67</v>
      </c>
      <c r="M253" s="20">
        <v>294.71166666666664</v>
      </c>
      <c r="N253" s="18">
        <v>11.788466666666666</v>
      </c>
      <c r="O253" s="14" t="s">
        <v>796</v>
      </c>
      <c r="P253" s="14" t="s">
        <v>795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2">
        <v>0</v>
      </c>
      <c r="X253" s="21">
        <v>0</v>
      </c>
      <c r="Y253" s="21">
        <v>0</v>
      </c>
    </row>
    <row r="254" spans="1:25" ht="16.5">
      <c r="A254" s="16">
        <v>246</v>
      </c>
      <c r="B254" s="28" t="s">
        <v>460</v>
      </c>
      <c r="C254" s="28" t="s">
        <v>133</v>
      </c>
      <c r="D254" s="18">
        <v>30.25</v>
      </c>
      <c r="E254" s="18">
        <v>33.375</v>
      </c>
      <c r="F254" s="18">
        <v>35.5</v>
      </c>
      <c r="G254" s="19">
        <v>22.875</v>
      </c>
      <c r="H254" s="19">
        <v>30.380000000000003</v>
      </c>
      <c r="I254" s="19">
        <v>20.666666666666668</v>
      </c>
      <c r="J254" s="19">
        <v>15.75</v>
      </c>
      <c r="K254" s="19">
        <v>33</v>
      </c>
      <c r="L254" s="18">
        <v>15</v>
      </c>
      <c r="M254" s="20">
        <v>236.79666666666665</v>
      </c>
      <c r="N254" s="18">
        <v>9.4718666666666653</v>
      </c>
      <c r="O254" s="14" t="s">
        <v>794</v>
      </c>
      <c r="P254" s="14" t="s">
        <v>795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2">
        <v>0</v>
      </c>
      <c r="X254" s="21">
        <v>0</v>
      </c>
      <c r="Y254" s="21">
        <v>0</v>
      </c>
    </row>
    <row r="255" spans="1:25" ht="16.5">
      <c r="A255" s="16">
        <v>247</v>
      </c>
      <c r="B255" s="28" t="s">
        <v>461</v>
      </c>
      <c r="C255" s="28" t="s">
        <v>462</v>
      </c>
      <c r="D255" s="18">
        <v>32</v>
      </c>
      <c r="E255" s="18">
        <v>26.25</v>
      </c>
      <c r="F255" s="18">
        <v>30</v>
      </c>
      <c r="G255" s="19">
        <v>22.5</v>
      </c>
      <c r="H255" s="19">
        <v>25.875</v>
      </c>
      <c r="I255" s="19">
        <v>15.333333333333334</v>
      </c>
      <c r="J255" s="19">
        <v>12.75</v>
      </c>
      <c r="K255" s="19">
        <v>25.5</v>
      </c>
      <c r="L255" s="18">
        <v>12.67</v>
      </c>
      <c r="M255" s="20">
        <v>202.87833333333333</v>
      </c>
      <c r="N255" s="18">
        <v>8.1151333333333326</v>
      </c>
      <c r="O255" s="14" t="s">
        <v>794</v>
      </c>
      <c r="P255" s="14" t="s">
        <v>795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2">
        <v>1</v>
      </c>
      <c r="X255" s="21">
        <v>0</v>
      </c>
      <c r="Y255" s="21">
        <v>0</v>
      </c>
    </row>
    <row r="256" spans="1:25" ht="16.5">
      <c r="A256" s="16">
        <v>248</v>
      </c>
      <c r="B256" s="28" t="s">
        <v>463</v>
      </c>
      <c r="C256" s="28" t="s">
        <v>464</v>
      </c>
      <c r="D256" s="18">
        <v>6.5</v>
      </c>
      <c r="E256" s="18">
        <v>15</v>
      </c>
      <c r="F256" s="18">
        <v>7.25</v>
      </c>
      <c r="G256" s="19">
        <v>7.5</v>
      </c>
      <c r="H256" s="19">
        <v>20.625</v>
      </c>
      <c r="I256" s="19">
        <v>4.666666666666667</v>
      </c>
      <c r="J256" s="19">
        <v>6.375</v>
      </c>
      <c r="K256" s="19">
        <v>10.125</v>
      </c>
      <c r="L256" s="18">
        <v>7</v>
      </c>
      <c r="M256" s="20">
        <v>85.041666666666657</v>
      </c>
      <c r="N256" s="18">
        <v>3.4016666666666664</v>
      </c>
      <c r="O256" s="14" t="s">
        <v>794</v>
      </c>
      <c r="P256" s="14" t="s">
        <v>795</v>
      </c>
      <c r="Q256" s="21">
        <v>1</v>
      </c>
      <c r="R256" s="21">
        <v>0</v>
      </c>
      <c r="S256" s="21">
        <v>1</v>
      </c>
      <c r="T256" s="21">
        <v>1</v>
      </c>
      <c r="U256" s="21">
        <v>0</v>
      </c>
      <c r="V256" s="21">
        <v>1</v>
      </c>
      <c r="W256" s="22">
        <v>1</v>
      </c>
      <c r="X256" s="21">
        <v>1</v>
      </c>
      <c r="Y256" s="21">
        <v>1</v>
      </c>
    </row>
    <row r="257" spans="1:25" ht="16.5">
      <c r="A257" s="16">
        <v>249</v>
      </c>
      <c r="B257" s="28" t="s">
        <v>465</v>
      </c>
      <c r="C257" s="28" t="s">
        <v>440</v>
      </c>
      <c r="D257" s="18">
        <v>35.25</v>
      </c>
      <c r="E257" s="18">
        <v>23.625</v>
      </c>
      <c r="F257" s="18">
        <v>17.5</v>
      </c>
      <c r="G257" s="19">
        <v>25.5</v>
      </c>
      <c r="H257" s="19">
        <v>23.25</v>
      </c>
      <c r="I257" s="19">
        <v>14.333333333333334</v>
      </c>
      <c r="J257" s="19">
        <v>12</v>
      </c>
      <c r="K257" s="19">
        <v>31.125</v>
      </c>
      <c r="L257" s="18">
        <v>21.67</v>
      </c>
      <c r="M257" s="20">
        <v>204.25333333333333</v>
      </c>
      <c r="N257" s="18">
        <v>8.1701333333333324</v>
      </c>
      <c r="O257" s="14" t="s">
        <v>794</v>
      </c>
      <c r="P257" s="14" t="s">
        <v>795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2">
        <v>1</v>
      </c>
      <c r="X257" s="21">
        <v>0</v>
      </c>
      <c r="Y257" s="21">
        <v>0</v>
      </c>
    </row>
    <row r="258" spans="1:25" ht="16.5">
      <c r="A258" s="16">
        <v>250</v>
      </c>
      <c r="B258" s="28" t="s">
        <v>466</v>
      </c>
      <c r="C258" s="28" t="s">
        <v>467</v>
      </c>
      <c r="D258" s="18">
        <v>30</v>
      </c>
      <c r="E258" s="18">
        <v>28.875</v>
      </c>
      <c r="F258" s="18">
        <v>31.5</v>
      </c>
      <c r="G258" s="19">
        <v>21</v>
      </c>
      <c r="H258" s="19">
        <v>30.380000000000003</v>
      </c>
      <c r="I258" s="19">
        <v>6.666666666666667</v>
      </c>
      <c r="J258" s="19">
        <v>10.5</v>
      </c>
      <c r="K258" s="19">
        <v>30</v>
      </c>
      <c r="L258" s="18">
        <v>9.33</v>
      </c>
      <c r="M258" s="20">
        <v>198.25166666666667</v>
      </c>
      <c r="N258" s="18">
        <v>7.9300666666666668</v>
      </c>
      <c r="O258" s="14" t="s">
        <v>794</v>
      </c>
      <c r="P258" s="14" t="s">
        <v>795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1</v>
      </c>
      <c r="W258" s="22">
        <v>1</v>
      </c>
      <c r="X258" s="21">
        <v>0</v>
      </c>
      <c r="Y258" s="21">
        <v>1</v>
      </c>
    </row>
    <row r="259" spans="1:25" ht="16.5">
      <c r="A259" s="16">
        <v>251</v>
      </c>
      <c r="B259" s="28" t="s">
        <v>468</v>
      </c>
      <c r="C259" s="28" t="s">
        <v>186</v>
      </c>
      <c r="D259" s="18">
        <v>16.5</v>
      </c>
      <c r="E259" s="18">
        <v>25.125</v>
      </c>
      <c r="F259" s="18">
        <v>17</v>
      </c>
      <c r="G259" s="19">
        <v>12</v>
      </c>
      <c r="H259" s="19">
        <v>24.375</v>
      </c>
      <c r="I259" s="19">
        <v>15.333333333333334</v>
      </c>
      <c r="J259" s="19">
        <v>11.25</v>
      </c>
      <c r="K259" s="19">
        <v>30</v>
      </c>
      <c r="L259" s="18">
        <v>9.33</v>
      </c>
      <c r="M259" s="20">
        <v>160.91333333333333</v>
      </c>
      <c r="N259" s="18">
        <v>6.4365333333333332</v>
      </c>
      <c r="O259" s="14" t="s">
        <v>794</v>
      </c>
      <c r="P259" s="14" t="s">
        <v>795</v>
      </c>
      <c r="Q259" s="21">
        <v>0</v>
      </c>
      <c r="R259" s="21">
        <v>0</v>
      </c>
      <c r="S259" s="21">
        <v>0</v>
      </c>
      <c r="T259" s="21">
        <v>1</v>
      </c>
      <c r="U259" s="21">
        <v>0</v>
      </c>
      <c r="V259" s="21">
        <v>0</v>
      </c>
      <c r="W259" s="22">
        <v>1</v>
      </c>
      <c r="X259" s="21">
        <v>0</v>
      </c>
      <c r="Y259" s="21">
        <v>1</v>
      </c>
    </row>
    <row r="260" spans="1:25" ht="16.5">
      <c r="A260" s="16">
        <v>252</v>
      </c>
      <c r="B260" s="28" t="s">
        <v>469</v>
      </c>
      <c r="C260" s="28" t="s">
        <v>470</v>
      </c>
      <c r="D260" s="18">
        <v>21</v>
      </c>
      <c r="E260" s="18">
        <v>18.375</v>
      </c>
      <c r="F260" s="18">
        <v>15.25</v>
      </c>
      <c r="G260" s="19">
        <v>11.25</v>
      </c>
      <c r="H260" s="19">
        <v>24.75</v>
      </c>
      <c r="I260" s="19">
        <v>20</v>
      </c>
      <c r="J260" s="19">
        <v>9.375</v>
      </c>
      <c r="K260" s="19">
        <v>17.625</v>
      </c>
      <c r="L260" s="18">
        <v>13.67</v>
      </c>
      <c r="M260" s="20">
        <v>151.29499999999999</v>
      </c>
      <c r="N260" s="18">
        <v>6.0517999999999992</v>
      </c>
      <c r="O260" s="14" t="s">
        <v>794</v>
      </c>
      <c r="P260" s="14" t="s">
        <v>795</v>
      </c>
      <c r="Q260" s="21">
        <v>0</v>
      </c>
      <c r="R260" s="21">
        <v>0</v>
      </c>
      <c r="S260" s="21">
        <v>0</v>
      </c>
      <c r="T260" s="21">
        <v>1</v>
      </c>
      <c r="U260" s="21">
        <v>0</v>
      </c>
      <c r="V260" s="21">
        <v>0</v>
      </c>
      <c r="W260" s="22">
        <v>1</v>
      </c>
      <c r="X260" s="21">
        <v>0</v>
      </c>
      <c r="Y260" s="21">
        <v>0</v>
      </c>
    </row>
    <row r="261" spans="1:25" ht="16.5">
      <c r="A261" s="16">
        <v>253</v>
      </c>
      <c r="B261" s="28" t="s">
        <v>471</v>
      </c>
      <c r="C261" s="28" t="s">
        <v>167</v>
      </c>
      <c r="D261" s="18">
        <v>43</v>
      </c>
      <c r="E261" s="18">
        <v>30.75</v>
      </c>
      <c r="F261" s="18">
        <v>29.5</v>
      </c>
      <c r="G261" s="19">
        <v>30</v>
      </c>
      <c r="H261" s="19">
        <v>30</v>
      </c>
      <c r="I261" s="19">
        <v>22</v>
      </c>
      <c r="J261" s="19">
        <v>19.5</v>
      </c>
      <c r="K261" s="19">
        <v>32.625</v>
      </c>
      <c r="L261" s="18">
        <v>25.33</v>
      </c>
      <c r="M261" s="20">
        <v>262.70499999999998</v>
      </c>
      <c r="N261" s="18">
        <v>10.508199999999999</v>
      </c>
      <c r="O261" s="14" t="s">
        <v>796</v>
      </c>
      <c r="P261" s="14" t="s">
        <v>795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2">
        <v>0</v>
      </c>
      <c r="X261" s="21">
        <v>0</v>
      </c>
      <c r="Y261" s="21">
        <v>0</v>
      </c>
    </row>
    <row r="262" spans="1:25" ht="16.5">
      <c r="A262" s="16">
        <v>254</v>
      </c>
      <c r="B262" s="28" t="s">
        <v>472</v>
      </c>
      <c r="C262" s="28" t="s">
        <v>473</v>
      </c>
      <c r="D262" s="18">
        <v>18</v>
      </c>
      <c r="E262" s="18">
        <v>19.875</v>
      </c>
      <c r="F262" s="18">
        <v>16.25</v>
      </c>
      <c r="G262" s="19">
        <v>14.25</v>
      </c>
      <c r="H262" s="19">
        <v>21</v>
      </c>
      <c r="I262" s="19">
        <v>12.666666666666666</v>
      </c>
      <c r="J262" s="19">
        <v>7.875</v>
      </c>
      <c r="K262" s="19">
        <v>12</v>
      </c>
      <c r="L262" s="18">
        <v>17.670000000000002</v>
      </c>
      <c r="M262" s="20">
        <v>139.58666666666667</v>
      </c>
      <c r="N262" s="18">
        <v>5.5834666666666672</v>
      </c>
      <c r="O262" s="14" t="s">
        <v>794</v>
      </c>
      <c r="P262" s="14" t="s">
        <v>795</v>
      </c>
      <c r="Q262" s="21">
        <v>0</v>
      </c>
      <c r="R262" s="21">
        <v>0</v>
      </c>
      <c r="S262" s="21">
        <v>0</v>
      </c>
      <c r="T262" s="21">
        <v>1</v>
      </c>
      <c r="U262" s="21">
        <v>0</v>
      </c>
      <c r="V262" s="21">
        <v>0</v>
      </c>
      <c r="W262" s="22">
        <v>1</v>
      </c>
      <c r="X262" s="21">
        <v>1</v>
      </c>
      <c r="Y262" s="21">
        <v>0</v>
      </c>
    </row>
    <row r="263" spans="1:25" ht="16.5">
      <c r="A263" s="16">
        <v>255</v>
      </c>
      <c r="B263" s="28" t="s">
        <v>474</v>
      </c>
      <c r="C263" s="28" t="s">
        <v>475</v>
      </c>
      <c r="D263" s="18">
        <v>11.75</v>
      </c>
      <c r="E263" s="18">
        <v>0</v>
      </c>
      <c r="F263" s="18">
        <v>14.5</v>
      </c>
      <c r="G263" s="19">
        <v>18.75</v>
      </c>
      <c r="H263" s="19">
        <v>9.75</v>
      </c>
      <c r="I263" s="19">
        <v>21.333333333333332</v>
      </c>
      <c r="J263" s="19">
        <v>12.75</v>
      </c>
      <c r="K263" s="19">
        <v>6</v>
      </c>
      <c r="L263" s="18">
        <v>18.670000000000002</v>
      </c>
      <c r="M263" s="20">
        <v>113.50333333333333</v>
      </c>
      <c r="N263" s="18">
        <v>4.5401333333333334</v>
      </c>
      <c r="O263" s="14" t="s">
        <v>794</v>
      </c>
      <c r="P263" s="14" t="s">
        <v>795</v>
      </c>
      <c r="Q263" s="21">
        <v>1</v>
      </c>
      <c r="R263" s="21">
        <v>1</v>
      </c>
      <c r="S263" s="21">
        <v>1</v>
      </c>
      <c r="T263" s="21">
        <v>0</v>
      </c>
      <c r="U263" s="21">
        <v>1</v>
      </c>
      <c r="V263" s="21">
        <v>0</v>
      </c>
      <c r="W263" s="22">
        <v>1</v>
      </c>
      <c r="X263" s="21">
        <v>1</v>
      </c>
      <c r="Y263" s="21">
        <v>0</v>
      </c>
    </row>
    <row r="264" spans="1:25" ht="16.5">
      <c r="A264" s="16">
        <v>256</v>
      </c>
      <c r="B264" s="28" t="s">
        <v>476</v>
      </c>
      <c r="C264" s="28" t="s">
        <v>477</v>
      </c>
      <c r="D264" s="18">
        <v>33</v>
      </c>
      <c r="E264" s="18">
        <v>27.375</v>
      </c>
      <c r="F264" s="18">
        <v>24.5</v>
      </c>
      <c r="G264" s="19">
        <v>18.375</v>
      </c>
      <c r="H264" s="19">
        <v>31.5</v>
      </c>
      <c r="I264" s="19">
        <v>17.333333333333332</v>
      </c>
      <c r="J264" s="19">
        <v>8.25</v>
      </c>
      <c r="K264" s="19">
        <v>27.75</v>
      </c>
      <c r="L264" s="18">
        <v>21.67</v>
      </c>
      <c r="M264" s="20">
        <v>209.75333333333333</v>
      </c>
      <c r="N264" s="18">
        <v>8.390133333333333</v>
      </c>
      <c r="O264" s="14" t="s">
        <v>794</v>
      </c>
      <c r="P264" s="14" t="s">
        <v>795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2">
        <v>1</v>
      </c>
      <c r="X264" s="21">
        <v>0</v>
      </c>
      <c r="Y264" s="21">
        <v>0</v>
      </c>
    </row>
    <row r="265" spans="1:25" ht="16.5">
      <c r="A265" s="16">
        <v>257</v>
      </c>
      <c r="B265" s="28" t="s">
        <v>478</v>
      </c>
      <c r="C265" s="28" t="s">
        <v>470</v>
      </c>
      <c r="D265" s="18">
        <v>9.25</v>
      </c>
      <c r="E265" s="18">
        <v>20.625</v>
      </c>
      <c r="F265" s="18">
        <v>20</v>
      </c>
      <c r="G265" s="19">
        <v>12.75</v>
      </c>
      <c r="H265" s="19">
        <v>22.5</v>
      </c>
      <c r="I265" s="19">
        <v>12.666666666666666</v>
      </c>
      <c r="J265" s="19">
        <v>9</v>
      </c>
      <c r="K265" s="19">
        <v>13.875</v>
      </c>
      <c r="L265" s="18">
        <v>15.67</v>
      </c>
      <c r="M265" s="20">
        <v>136.33666666666667</v>
      </c>
      <c r="N265" s="18">
        <v>5.4534666666666674</v>
      </c>
      <c r="O265" s="14" t="s">
        <v>794</v>
      </c>
      <c r="P265" s="14" t="s">
        <v>795</v>
      </c>
      <c r="Q265" s="21">
        <v>1</v>
      </c>
      <c r="R265" s="21">
        <v>0</v>
      </c>
      <c r="S265" s="21">
        <v>0</v>
      </c>
      <c r="T265" s="21">
        <v>1</v>
      </c>
      <c r="U265" s="21">
        <v>0</v>
      </c>
      <c r="V265" s="21">
        <v>0</v>
      </c>
      <c r="W265" s="22">
        <v>1</v>
      </c>
      <c r="X265" s="21">
        <v>1</v>
      </c>
      <c r="Y265" s="21">
        <v>0</v>
      </c>
    </row>
    <row r="266" spans="1:25" ht="16.5">
      <c r="A266" s="16">
        <v>258</v>
      </c>
      <c r="B266" s="28" t="s">
        <v>479</v>
      </c>
      <c r="C266" s="28" t="s">
        <v>480</v>
      </c>
      <c r="D266" s="18">
        <v>35.5</v>
      </c>
      <c r="E266" s="18">
        <v>33.75</v>
      </c>
      <c r="F266" s="18">
        <v>24.5</v>
      </c>
      <c r="G266" s="19">
        <v>38.25</v>
      </c>
      <c r="H266" s="19">
        <v>26.25</v>
      </c>
      <c r="I266" s="19">
        <v>24.666666666666668</v>
      </c>
      <c r="J266" s="19">
        <v>15</v>
      </c>
      <c r="K266" s="19">
        <v>32.25</v>
      </c>
      <c r="L266" s="18">
        <v>22.67</v>
      </c>
      <c r="M266" s="20">
        <v>252.83666666666664</v>
      </c>
      <c r="N266" s="18">
        <v>10.113466666666666</v>
      </c>
      <c r="O266" s="14" t="s">
        <v>796</v>
      </c>
      <c r="P266" s="14" t="s">
        <v>795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2">
        <v>0</v>
      </c>
      <c r="X266" s="21">
        <v>0</v>
      </c>
      <c r="Y266" s="21">
        <v>0</v>
      </c>
    </row>
    <row r="267" spans="1:25" ht="16.5">
      <c r="A267" s="16">
        <v>259</v>
      </c>
      <c r="B267" s="28" t="s">
        <v>481</v>
      </c>
      <c r="C267" s="28" t="s">
        <v>482</v>
      </c>
      <c r="D267" s="18">
        <v>31.5</v>
      </c>
      <c r="E267" s="18">
        <v>28.5</v>
      </c>
      <c r="F267" s="18">
        <v>30</v>
      </c>
      <c r="G267" s="19">
        <v>34.5</v>
      </c>
      <c r="H267" s="19">
        <v>29.625</v>
      </c>
      <c r="I267" s="19">
        <v>25.666666666666668</v>
      </c>
      <c r="J267" s="19">
        <v>15</v>
      </c>
      <c r="K267" s="19">
        <v>33.75</v>
      </c>
      <c r="L267" s="18">
        <v>26.67</v>
      </c>
      <c r="M267" s="20">
        <v>255.21166666666664</v>
      </c>
      <c r="N267" s="18">
        <v>10.208466666666666</v>
      </c>
      <c r="O267" s="14" t="s">
        <v>796</v>
      </c>
      <c r="P267" s="14" t="s">
        <v>795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2">
        <v>0</v>
      </c>
      <c r="X267" s="21">
        <v>0</v>
      </c>
      <c r="Y267" s="21">
        <v>0</v>
      </c>
    </row>
    <row r="268" spans="1:25" ht="16.5">
      <c r="A268" s="16">
        <v>260</v>
      </c>
      <c r="B268" s="28" t="s">
        <v>483</v>
      </c>
      <c r="C268" s="28" t="s">
        <v>484</v>
      </c>
      <c r="D268" s="18">
        <v>25</v>
      </c>
      <c r="E268" s="18">
        <v>30</v>
      </c>
      <c r="F268" s="18">
        <v>27.5</v>
      </c>
      <c r="G268" s="19">
        <v>21</v>
      </c>
      <c r="H268" s="19">
        <v>27.375</v>
      </c>
      <c r="I268" s="19">
        <v>23</v>
      </c>
      <c r="J268" s="19">
        <v>15.75</v>
      </c>
      <c r="K268" s="19">
        <v>20.625</v>
      </c>
      <c r="L268" s="18">
        <v>18.329999999999998</v>
      </c>
      <c r="M268" s="20">
        <v>208.57999999999998</v>
      </c>
      <c r="N268" s="18">
        <v>8.3431999999999995</v>
      </c>
      <c r="O268" s="14" t="s">
        <v>794</v>
      </c>
      <c r="P268" s="14" t="s">
        <v>795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2">
        <v>0</v>
      </c>
      <c r="X268" s="21">
        <v>0</v>
      </c>
      <c r="Y268" s="21">
        <v>0</v>
      </c>
    </row>
    <row r="269" spans="1:25" ht="16.5">
      <c r="A269" s="16">
        <v>261</v>
      </c>
      <c r="B269" s="28" t="s">
        <v>485</v>
      </c>
      <c r="C269" s="28" t="s">
        <v>486</v>
      </c>
      <c r="D269" s="18">
        <v>30.75</v>
      </c>
      <c r="E269" s="18">
        <v>29.625</v>
      </c>
      <c r="F269" s="18">
        <v>25.5</v>
      </c>
      <c r="G269" s="19">
        <v>24</v>
      </c>
      <c r="H269" s="19">
        <v>31.5</v>
      </c>
      <c r="I269" s="19">
        <v>16.666666666666668</v>
      </c>
      <c r="J269" s="19">
        <v>16.125</v>
      </c>
      <c r="K269" s="19">
        <v>33</v>
      </c>
      <c r="L269" s="18">
        <v>25.67</v>
      </c>
      <c r="M269" s="20">
        <v>232.83666666666664</v>
      </c>
      <c r="N269" s="18">
        <v>9.313466666666665</v>
      </c>
      <c r="O269" s="14" t="s">
        <v>794</v>
      </c>
      <c r="P269" s="14" t="s">
        <v>795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2">
        <v>0</v>
      </c>
      <c r="X269" s="21">
        <v>0</v>
      </c>
      <c r="Y269" s="21">
        <v>0</v>
      </c>
    </row>
    <row r="270" spans="1:25" ht="16.5">
      <c r="A270" s="16">
        <v>262</v>
      </c>
      <c r="B270" s="28" t="s">
        <v>487</v>
      </c>
      <c r="C270" s="28" t="s">
        <v>488</v>
      </c>
      <c r="D270" s="18">
        <v>10.5</v>
      </c>
      <c r="E270" s="18">
        <v>28.125</v>
      </c>
      <c r="F270" s="18">
        <v>15.5</v>
      </c>
      <c r="G270" s="19">
        <v>16.125</v>
      </c>
      <c r="H270" s="19">
        <v>19.875</v>
      </c>
      <c r="I270" s="19">
        <v>10</v>
      </c>
      <c r="J270" s="19">
        <v>10.5</v>
      </c>
      <c r="K270" s="19">
        <v>15.75</v>
      </c>
      <c r="L270" s="18">
        <v>16.329999999999998</v>
      </c>
      <c r="M270" s="20">
        <v>142.70499999999998</v>
      </c>
      <c r="N270" s="18">
        <v>5.7081999999999997</v>
      </c>
      <c r="O270" s="14" t="s">
        <v>794</v>
      </c>
      <c r="P270" s="14" t="s">
        <v>795</v>
      </c>
      <c r="Q270" s="21">
        <v>1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2">
        <v>1</v>
      </c>
      <c r="X270" s="21">
        <v>0</v>
      </c>
      <c r="Y270" s="21">
        <v>0</v>
      </c>
    </row>
    <row r="271" spans="1:25" ht="16.5">
      <c r="A271" s="16">
        <v>263</v>
      </c>
      <c r="B271" s="28" t="s">
        <v>489</v>
      </c>
      <c r="C271" s="28" t="s">
        <v>490</v>
      </c>
      <c r="D271" s="18">
        <v>45.75</v>
      </c>
      <c r="E271" s="18">
        <v>35.625</v>
      </c>
      <c r="F271" s="18">
        <v>38.5</v>
      </c>
      <c r="G271" s="19">
        <v>37.5</v>
      </c>
      <c r="H271" s="19">
        <v>33.375</v>
      </c>
      <c r="I271" s="19">
        <v>26</v>
      </c>
      <c r="J271" s="19">
        <v>20.625</v>
      </c>
      <c r="K271" s="19">
        <v>43.125</v>
      </c>
      <c r="L271" s="18">
        <v>31</v>
      </c>
      <c r="M271" s="20">
        <v>311.5</v>
      </c>
      <c r="N271" s="18">
        <v>12.46</v>
      </c>
      <c r="O271" s="14" t="s">
        <v>796</v>
      </c>
      <c r="P271" s="14" t="s">
        <v>795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2">
        <v>0</v>
      </c>
      <c r="X271" s="21">
        <v>0</v>
      </c>
      <c r="Y271" s="21">
        <v>0</v>
      </c>
    </row>
    <row r="272" spans="1:25" ht="16.5">
      <c r="A272" s="16">
        <v>264</v>
      </c>
      <c r="B272" s="28" t="s">
        <v>491</v>
      </c>
      <c r="C272" s="28" t="s">
        <v>327</v>
      </c>
      <c r="D272" s="18">
        <v>21.5</v>
      </c>
      <c r="E272" s="18">
        <v>22.125</v>
      </c>
      <c r="F272" s="18">
        <v>11.75</v>
      </c>
      <c r="G272" s="19">
        <v>3</v>
      </c>
      <c r="H272" s="19">
        <v>18.375</v>
      </c>
      <c r="I272" s="19">
        <v>17</v>
      </c>
      <c r="J272" s="19">
        <v>8.25</v>
      </c>
      <c r="K272" s="19">
        <v>13.5</v>
      </c>
      <c r="L272" s="18">
        <v>19.670000000000002</v>
      </c>
      <c r="M272" s="20">
        <v>135.17000000000002</v>
      </c>
      <c r="N272" s="18">
        <v>5.4068000000000005</v>
      </c>
      <c r="O272" s="14" t="s">
        <v>794</v>
      </c>
      <c r="P272" s="14" t="s">
        <v>795</v>
      </c>
      <c r="Q272" s="21">
        <v>0</v>
      </c>
      <c r="R272" s="21">
        <v>0</v>
      </c>
      <c r="S272" s="21">
        <v>1</v>
      </c>
      <c r="T272" s="21">
        <v>1</v>
      </c>
      <c r="U272" s="21">
        <v>0</v>
      </c>
      <c r="V272" s="21">
        <v>0</v>
      </c>
      <c r="W272" s="22">
        <v>1</v>
      </c>
      <c r="X272" s="21">
        <v>1</v>
      </c>
      <c r="Y272" s="21">
        <v>0</v>
      </c>
    </row>
    <row r="273" spans="1:25" ht="16.5">
      <c r="A273" s="16">
        <v>265</v>
      </c>
      <c r="B273" s="28" t="s">
        <v>492</v>
      </c>
      <c r="C273" s="28" t="s">
        <v>493</v>
      </c>
      <c r="D273" s="18">
        <v>31.25</v>
      </c>
      <c r="E273" s="18">
        <v>27</v>
      </c>
      <c r="F273" s="18">
        <v>21.75</v>
      </c>
      <c r="G273" s="19">
        <v>20.25</v>
      </c>
      <c r="H273" s="19">
        <v>29.625</v>
      </c>
      <c r="I273" s="19">
        <v>14.666666666666666</v>
      </c>
      <c r="J273" s="19">
        <v>14.25</v>
      </c>
      <c r="K273" s="19">
        <v>31.125</v>
      </c>
      <c r="L273" s="18">
        <v>17.329999999999998</v>
      </c>
      <c r="M273" s="20">
        <v>207.24666666666667</v>
      </c>
      <c r="N273" s="18">
        <v>8.2898666666666667</v>
      </c>
      <c r="O273" s="14" t="s">
        <v>794</v>
      </c>
      <c r="P273" s="14" t="s">
        <v>795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2">
        <v>1</v>
      </c>
      <c r="X273" s="21">
        <v>0</v>
      </c>
      <c r="Y273" s="21">
        <v>0</v>
      </c>
    </row>
    <row r="274" spans="1:25" ht="16.5">
      <c r="A274" s="16">
        <v>266</v>
      </c>
      <c r="B274" s="28" t="s">
        <v>494</v>
      </c>
      <c r="C274" s="28" t="s">
        <v>105</v>
      </c>
      <c r="D274" s="18">
        <v>53.25</v>
      </c>
      <c r="E274" s="18">
        <v>32.625</v>
      </c>
      <c r="F274" s="18">
        <v>36</v>
      </c>
      <c r="G274" s="19">
        <v>42.75</v>
      </c>
      <c r="H274" s="19">
        <v>35.25</v>
      </c>
      <c r="I274" s="19">
        <v>31.666666666666668</v>
      </c>
      <c r="J274" s="19">
        <v>33</v>
      </c>
      <c r="K274" s="19">
        <v>34.875</v>
      </c>
      <c r="L274" s="18">
        <v>31.33</v>
      </c>
      <c r="M274" s="20">
        <v>330.74666666666661</v>
      </c>
      <c r="N274" s="18">
        <v>13.229866666666664</v>
      </c>
      <c r="O274" s="14" t="s">
        <v>796</v>
      </c>
      <c r="P274" s="14" t="s">
        <v>795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2">
        <v>0</v>
      </c>
      <c r="X274" s="21">
        <v>0</v>
      </c>
      <c r="Y274" s="21">
        <v>0</v>
      </c>
    </row>
    <row r="275" spans="1:25" ht="16.5">
      <c r="A275" s="16">
        <v>267</v>
      </c>
      <c r="B275" s="28" t="s">
        <v>495</v>
      </c>
      <c r="C275" s="28" t="s">
        <v>496</v>
      </c>
      <c r="D275" s="18">
        <v>40.25</v>
      </c>
      <c r="E275" s="18">
        <v>21</v>
      </c>
      <c r="F275" s="18">
        <v>30</v>
      </c>
      <c r="G275" s="19">
        <v>22.5</v>
      </c>
      <c r="H275" s="19">
        <v>28.875</v>
      </c>
      <c r="I275" s="19">
        <v>22</v>
      </c>
      <c r="J275" s="19">
        <v>18.375</v>
      </c>
      <c r="K275" s="19">
        <v>34.125</v>
      </c>
      <c r="L275" s="18">
        <v>26</v>
      </c>
      <c r="M275" s="20">
        <v>243.125</v>
      </c>
      <c r="N275" s="18">
        <v>9.7249999999999996</v>
      </c>
      <c r="O275" s="14" t="s">
        <v>794</v>
      </c>
      <c r="P275" s="14" t="s">
        <v>795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2">
        <v>0</v>
      </c>
      <c r="X275" s="21">
        <v>0</v>
      </c>
      <c r="Y275" s="21">
        <v>0</v>
      </c>
    </row>
    <row r="276" spans="1:25" ht="16.5">
      <c r="A276" s="16">
        <v>268</v>
      </c>
      <c r="B276" s="28" t="s">
        <v>497</v>
      </c>
      <c r="C276" s="28" t="s">
        <v>498</v>
      </c>
      <c r="D276" s="18">
        <v>46.5</v>
      </c>
      <c r="E276" s="18">
        <v>24</v>
      </c>
      <c r="F276" s="18">
        <v>33.25</v>
      </c>
      <c r="G276" s="19">
        <v>30</v>
      </c>
      <c r="H276" s="19">
        <v>25.125</v>
      </c>
      <c r="I276" s="19">
        <v>22.333333333333332</v>
      </c>
      <c r="J276" s="19">
        <v>15</v>
      </c>
      <c r="K276" s="19">
        <v>34.5</v>
      </c>
      <c r="L276" s="18">
        <v>26.67</v>
      </c>
      <c r="M276" s="20">
        <v>257.37833333333333</v>
      </c>
      <c r="N276" s="18">
        <v>10.295133333333332</v>
      </c>
      <c r="O276" s="14" t="s">
        <v>796</v>
      </c>
      <c r="P276" s="14" t="s">
        <v>795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2">
        <v>0</v>
      </c>
      <c r="X276" s="21">
        <v>0</v>
      </c>
      <c r="Y276" s="21">
        <v>0</v>
      </c>
    </row>
    <row r="277" spans="1:25" ht="16.5">
      <c r="A277" s="16">
        <v>269</v>
      </c>
      <c r="B277" s="28" t="s">
        <v>499</v>
      </c>
      <c r="C277" s="28" t="s">
        <v>378</v>
      </c>
      <c r="D277" s="18">
        <v>23.5</v>
      </c>
      <c r="E277" s="18">
        <v>29.25</v>
      </c>
      <c r="F277" s="18">
        <v>16.5</v>
      </c>
      <c r="G277" s="19">
        <v>18.75</v>
      </c>
      <c r="H277" s="19">
        <v>26.25</v>
      </c>
      <c r="I277" s="19">
        <v>17.333333333333332</v>
      </c>
      <c r="J277" s="19">
        <v>7.875</v>
      </c>
      <c r="K277" s="19">
        <v>36</v>
      </c>
      <c r="L277" s="18">
        <v>17</v>
      </c>
      <c r="M277" s="20">
        <v>192.45833333333334</v>
      </c>
      <c r="N277" s="18">
        <v>7.6983333333333341</v>
      </c>
      <c r="O277" s="14" t="s">
        <v>794</v>
      </c>
      <c r="P277" s="14" t="s">
        <v>795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2">
        <v>1</v>
      </c>
      <c r="X277" s="21">
        <v>0</v>
      </c>
      <c r="Y277" s="21">
        <v>0</v>
      </c>
    </row>
    <row r="278" spans="1:25" ht="16.5">
      <c r="A278" s="16">
        <v>270</v>
      </c>
      <c r="B278" s="28" t="s">
        <v>500</v>
      </c>
      <c r="C278" s="28" t="s">
        <v>293</v>
      </c>
      <c r="D278" s="18">
        <v>36.25</v>
      </c>
      <c r="E278" s="18">
        <v>26.25</v>
      </c>
      <c r="F278" s="18">
        <v>35</v>
      </c>
      <c r="G278" s="19">
        <v>32.25</v>
      </c>
      <c r="H278" s="19">
        <v>24.375</v>
      </c>
      <c r="I278" s="19">
        <v>19.333333333333332</v>
      </c>
      <c r="J278" s="19">
        <v>10.5</v>
      </c>
      <c r="K278" s="19">
        <v>29.625</v>
      </c>
      <c r="L278" s="18">
        <v>27.67</v>
      </c>
      <c r="M278" s="20">
        <v>241.25333333333333</v>
      </c>
      <c r="N278" s="18">
        <v>9.6501333333333328</v>
      </c>
      <c r="O278" s="14" t="s">
        <v>794</v>
      </c>
      <c r="P278" s="14" t="s">
        <v>795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2">
        <v>1</v>
      </c>
      <c r="X278" s="21">
        <v>0</v>
      </c>
      <c r="Y278" s="21">
        <v>0</v>
      </c>
    </row>
    <row r="279" spans="1:25" ht="16.5">
      <c r="A279" s="16">
        <v>271</v>
      </c>
      <c r="B279" s="28" t="s">
        <v>501</v>
      </c>
      <c r="C279" s="28" t="s">
        <v>502</v>
      </c>
      <c r="D279" s="18">
        <v>46</v>
      </c>
      <c r="E279" s="18">
        <v>31.5</v>
      </c>
      <c r="F279" s="18">
        <v>30</v>
      </c>
      <c r="G279" s="19">
        <v>30.75</v>
      </c>
      <c r="H279" s="19">
        <v>25.5</v>
      </c>
      <c r="I279" s="19">
        <v>26</v>
      </c>
      <c r="J279" s="19">
        <v>15</v>
      </c>
      <c r="K279" s="19">
        <v>28.5</v>
      </c>
      <c r="L279" s="18">
        <v>20.67</v>
      </c>
      <c r="M279" s="20">
        <v>253.92000000000002</v>
      </c>
      <c r="N279" s="18">
        <v>10.1568</v>
      </c>
      <c r="O279" s="14" t="s">
        <v>796</v>
      </c>
      <c r="P279" s="14" t="s">
        <v>795</v>
      </c>
      <c r="Q279" s="21">
        <v>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2">
        <v>0</v>
      </c>
      <c r="X279" s="21">
        <v>0</v>
      </c>
      <c r="Y279" s="21">
        <v>0</v>
      </c>
    </row>
    <row r="280" spans="1:25" ht="16.5">
      <c r="A280" s="16">
        <v>272</v>
      </c>
      <c r="B280" s="28" t="s">
        <v>503</v>
      </c>
      <c r="C280" s="28" t="s">
        <v>504</v>
      </c>
      <c r="D280" s="18">
        <v>45.75</v>
      </c>
      <c r="E280" s="18">
        <v>29.625</v>
      </c>
      <c r="F280" s="18">
        <v>30.5</v>
      </c>
      <c r="G280" s="19">
        <v>32.25</v>
      </c>
      <c r="H280" s="19">
        <v>31.875</v>
      </c>
      <c r="I280" s="19">
        <v>22</v>
      </c>
      <c r="J280" s="19">
        <v>15</v>
      </c>
      <c r="K280" s="19">
        <v>36</v>
      </c>
      <c r="L280" s="18">
        <v>24.67</v>
      </c>
      <c r="M280" s="20">
        <v>267.67</v>
      </c>
      <c r="N280" s="18">
        <v>10.706800000000001</v>
      </c>
      <c r="O280" s="14" t="s">
        <v>796</v>
      </c>
      <c r="P280" s="14" t="s">
        <v>795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2">
        <v>0</v>
      </c>
      <c r="X280" s="21">
        <v>0</v>
      </c>
      <c r="Y280" s="21">
        <v>0</v>
      </c>
    </row>
    <row r="281" spans="1:25" ht="16.5">
      <c r="A281" s="16">
        <v>273</v>
      </c>
      <c r="B281" s="28" t="s">
        <v>505</v>
      </c>
      <c r="C281" s="28" t="s">
        <v>506</v>
      </c>
      <c r="D281" s="18">
        <v>30</v>
      </c>
      <c r="E281" s="18">
        <v>12</v>
      </c>
      <c r="F281" s="18">
        <v>35.25</v>
      </c>
      <c r="G281" s="19">
        <v>10.875</v>
      </c>
      <c r="H281" s="19">
        <v>26.25</v>
      </c>
      <c r="I281" s="19">
        <v>20</v>
      </c>
      <c r="J281" s="19">
        <v>9.75</v>
      </c>
      <c r="K281" s="19">
        <v>39</v>
      </c>
      <c r="L281" s="18">
        <v>3.67</v>
      </c>
      <c r="M281" s="20">
        <v>186.79499999999999</v>
      </c>
      <c r="N281" s="18">
        <v>7.4717999999999991</v>
      </c>
      <c r="O281" s="14" t="s">
        <v>794</v>
      </c>
      <c r="P281" s="14" t="s">
        <v>795</v>
      </c>
      <c r="Q281" s="21">
        <v>0</v>
      </c>
      <c r="R281" s="21">
        <v>1</v>
      </c>
      <c r="S281" s="21">
        <v>0</v>
      </c>
      <c r="T281" s="21">
        <v>1</v>
      </c>
      <c r="U281" s="21">
        <v>0</v>
      </c>
      <c r="V281" s="21">
        <v>0</v>
      </c>
      <c r="W281" s="22">
        <v>1</v>
      </c>
      <c r="X281" s="21">
        <v>0</v>
      </c>
      <c r="Y281" s="21">
        <v>1</v>
      </c>
    </row>
    <row r="282" spans="1:25" ht="16.5">
      <c r="A282" s="16">
        <v>274</v>
      </c>
      <c r="B282" s="28" t="s">
        <v>507</v>
      </c>
      <c r="C282" s="28" t="s">
        <v>508</v>
      </c>
      <c r="D282" s="18">
        <v>33.5</v>
      </c>
      <c r="E282" s="18">
        <v>36.375</v>
      </c>
      <c r="F282" s="18">
        <v>22</v>
      </c>
      <c r="G282" s="19">
        <v>25.5</v>
      </c>
      <c r="H282" s="19">
        <v>23.625</v>
      </c>
      <c r="I282" s="19">
        <v>21.333333333333332</v>
      </c>
      <c r="J282" s="19">
        <v>8.25</v>
      </c>
      <c r="K282" s="19">
        <v>18.75</v>
      </c>
      <c r="L282" s="18">
        <v>12.67</v>
      </c>
      <c r="M282" s="20">
        <v>202.00333333333333</v>
      </c>
      <c r="N282" s="18">
        <v>8.0801333333333325</v>
      </c>
      <c r="O282" s="14" t="s">
        <v>794</v>
      </c>
      <c r="P282" s="14" t="s">
        <v>795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2">
        <v>1</v>
      </c>
      <c r="X282" s="21">
        <v>0</v>
      </c>
      <c r="Y282" s="21">
        <v>0</v>
      </c>
    </row>
    <row r="283" spans="1:25" ht="16.5">
      <c r="A283" s="16">
        <v>275</v>
      </c>
      <c r="B283" s="28" t="s">
        <v>509</v>
      </c>
      <c r="C283" s="28" t="s">
        <v>457</v>
      </c>
      <c r="D283" s="18">
        <v>25.5</v>
      </c>
      <c r="E283" s="18">
        <v>27.375</v>
      </c>
      <c r="F283" s="18">
        <v>18.75</v>
      </c>
      <c r="G283" s="19">
        <v>15</v>
      </c>
      <c r="H283" s="19">
        <v>22.875</v>
      </c>
      <c r="I283" s="19">
        <v>14</v>
      </c>
      <c r="J283" s="19">
        <v>9</v>
      </c>
      <c r="K283" s="19">
        <v>16.875</v>
      </c>
      <c r="L283" s="18">
        <v>15.67</v>
      </c>
      <c r="M283" s="20">
        <v>165.04499999999999</v>
      </c>
      <c r="N283" s="18">
        <v>6.6017999999999999</v>
      </c>
      <c r="O283" s="14" t="s">
        <v>794</v>
      </c>
      <c r="P283" s="14" t="s">
        <v>795</v>
      </c>
      <c r="Q283" s="21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2">
        <v>1</v>
      </c>
      <c r="X283" s="21">
        <v>0</v>
      </c>
      <c r="Y283" s="21">
        <v>0</v>
      </c>
    </row>
    <row r="284" spans="1:25" ht="16.5">
      <c r="A284" s="16">
        <v>276</v>
      </c>
      <c r="B284" s="28" t="s">
        <v>510</v>
      </c>
      <c r="C284" s="28" t="s">
        <v>511</v>
      </c>
      <c r="D284" s="18">
        <v>49.25</v>
      </c>
      <c r="E284" s="18">
        <v>41.25</v>
      </c>
      <c r="F284" s="18">
        <v>34.25</v>
      </c>
      <c r="G284" s="19">
        <v>33</v>
      </c>
      <c r="H284" s="19">
        <v>37.125</v>
      </c>
      <c r="I284" s="19">
        <v>27</v>
      </c>
      <c r="J284" s="19">
        <v>39.375</v>
      </c>
      <c r="K284" s="19">
        <v>36</v>
      </c>
      <c r="L284" s="18">
        <v>25</v>
      </c>
      <c r="M284" s="20">
        <v>322.25</v>
      </c>
      <c r="N284" s="18">
        <v>12.89</v>
      </c>
      <c r="O284" s="14" t="s">
        <v>796</v>
      </c>
      <c r="P284" s="14" t="s">
        <v>795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2">
        <v>0</v>
      </c>
      <c r="X284" s="21">
        <v>0</v>
      </c>
      <c r="Y284" s="21">
        <v>0</v>
      </c>
    </row>
    <row r="285" spans="1:25" ht="16.5">
      <c r="A285" s="16">
        <v>277</v>
      </c>
      <c r="B285" s="28" t="s">
        <v>512</v>
      </c>
      <c r="C285" s="28" t="s">
        <v>513</v>
      </c>
      <c r="D285" s="18">
        <v>35.5</v>
      </c>
      <c r="E285" s="18">
        <v>36.375</v>
      </c>
      <c r="F285" s="18">
        <v>30.5</v>
      </c>
      <c r="G285" s="19">
        <v>30</v>
      </c>
      <c r="H285" s="19">
        <v>27.75</v>
      </c>
      <c r="I285" s="19">
        <v>22</v>
      </c>
      <c r="J285" s="19">
        <v>17.625</v>
      </c>
      <c r="K285" s="19">
        <v>28.5</v>
      </c>
      <c r="L285" s="18">
        <v>23.33</v>
      </c>
      <c r="M285" s="20">
        <v>251.57999999999998</v>
      </c>
      <c r="N285" s="18">
        <v>10.0632</v>
      </c>
      <c r="O285" s="14" t="s">
        <v>796</v>
      </c>
      <c r="P285" s="14" t="s">
        <v>795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2">
        <v>0</v>
      </c>
      <c r="X285" s="21">
        <v>0</v>
      </c>
      <c r="Y285" s="21">
        <v>0</v>
      </c>
    </row>
    <row r="286" spans="1:25" ht="16.5">
      <c r="A286" s="16">
        <v>278</v>
      </c>
      <c r="B286" s="28" t="s">
        <v>514</v>
      </c>
      <c r="C286" s="28" t="s">
        <v>515</v>
      </c>
      <c r="D286" s="18">
        <v>45.5</v>
      </c>
      <c r="E286" s="18">
        <v>45.75</v>
      </c>
      <c r="F286" s="18">
        <v>33</v>
      </c>
      <c r="G286" s="19">
        <v>37.125</v>
      </c>
      <c r="H286" s="19">
        <v>49.875</v>
      </c>
      <c r="I286" s="19">
        <v>26.666666666666668</v>
      </c>
      <c r="J286" s="19">
        <v>24.75</v>
      </c>
      <c r="K286" s="19">
        <v>44.625</v>
      </c>
      <c r="L286" s="18">
        <v>22.67</v>
      </c>
      <c r="M286" s="20">
        <v>329.96166666666664</v>
      </c>
      <c r="N286" s="18">
        <v>13.198466666666667</v>
      </c>
      <c r="O286" s="14" t="s">
        <v>796</v>
      </c>
      <c r="P286" s="14" t="s">
        <v>795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2">
        <v>0</v>
      </c>
      <c r="X286" s="21">
        <v>0</v>
      </c>
      <c r="Y286" s="21">
        <v>0</v>
      </c>
    </row>
    <row r="287" spans="1:25" ht="16.5">
      <c r="A287" s="16">
        <v>279</v>
      </c>
      <c r="B287" s="28" t="s">
        <v>516</v>
      </c>
      <c r="C287" s="28" t="s">
        <v>517</v>
      </c>
      <c r="D287" s="18">
        <v>32.75</v>
      </c>
      <c r="E287" s="18">
        <v>30.375</v>
      </c>
      <c r="F287" s="18">
        <v>27</v>
      </c>
      <c r="G287" s="19">
        <v>25.5</v>
      </c>
      <c r="H287" s="19">
        <v>26.25</v>
      </c>
      <c r="I287" s="19">
        <v>18</v>
      </c>
      <c r="J287" s="19">
        <v>27.375</v>
      </c>
      <c r="K287" s="19">
        <v>32.625</v>
      </c>
      <c r="L287" s="18">
        <v>18.329999999999998</v>
      </c>
      <c r="M287" s="20">
        <v>238.20499999999998</v>
      </c>
      <c r="N287" s="18">
        <v>9.5282</v>
      </c>
      <c r="O287" s="14" t="s">
        <v>794</v>
      </c>
      <c r="P287" s="14" t="s">
        <v>795</v>
      </c>
      <c r="Q287" s="21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2">
        <v>0</v>
      </c>
      <c r="X287" s="21">
        <v>0</v>
      </c>
      <c r="Y287" s="21">
        <v>0</v>
      </c>
    </row>
    <row r="288" spans="1:25" ht="16.5">
      <c r="A288" s="16">
        <v>280</v>
      </c>
      <c r="B288" s="28" t="s">
        <v>518</v>
      </c>
      <c r="C288" s="28" t="s">
        <v>188</v>
      </c>
      <c r="D288" s="18">
        <v>17.75</v>
      </c>
      <c r="E288" s="18">
        <v>24.375</v>
      </c>
      <c r="F288" s="18">
        <v>18.75</v>
      </c>
      <c r="G288" s="19">
        <v>9.375</v>
      </c>
      <c r="H288" s="19">
        <v>22.5</v>
      </c>
      <c r="I288" s="19">
        <v>17.333333333333332</v>
      </c>
      <c r="J288" s="19">
        <v>10.875</v>
      </c>
      <c r="K288" s="19">
        <v>6.75</v>
      </c>
      <c r="L288" s="18">
        <v>12.67</v>
      </c>
      <c r="M288" s="20">
        <v>140.37833333333333</v>
      </c>
      <c r="N288" s="18">
        <v>5.6151333333333335</v>
      </c>
      <c r="O288" s="14" t="s">
        <v>794</v>
      </c>
      <c r="P288" s="14" t="s">
        <v>795</v>
      </c>
      <c r="Q288" s="21">
        <v>0</v>
      </c>
      <c r="R288" s="21">
        <v>0</v>
      </c>
      <c r="S288" s="21">
        <v>0</v>
      </c>
      <c r="T288" s="21">
        <v>1</v>
      </c>
      <c r="U288" s="21">
        <v>0</v>
      </c>
      <c r="V288" s="21">
        <v>0</v>
      </c>
      <c r="W288" s="22">
        <v>1</v>
      </c>
      <c r="X288" s="21">
        <v>1</v>
      </c>
      <c r="Y288" s="21">
        <v>0</v>
      </c>
    </row>
    <row r="289" spans="1:25" ht="16.5">
      <c r="A289" s="16">
        <v>281</v>
      </c>
      <c r="B289" s="28" t="s">
        <v>519</v>
      </c>
      <c r="C289" s="28" t="s">
        <v>520</v>
      </c>
      <c r="D289" s="18">
        <v>25.5</v>
      </c>
      <c r="E289" s="18">
        <v>18</v>
      </c>
      <c r="F289" s="18">
        <v>30.5</v>
      </c>
      <c r="G289" s="19">
        <v>33</v>
      </c>
      <c r="H289" s="19">
        <v>25.5</v>
      </c>
      <c r="I289" s="19">
        <v>18</v>
      </c>
      <c r="J289" s="19">
        <v>12</v>
      </c>
      <c r="K289" s="19">
        <v>36</v>
      </c>
      <c r="L289" s="18">
        <v>14</v>
      </c>
      <c r="M289" s="20">
        <v>212.5</v>
      </c>
      <c r="N289" s="18">
        <v>8.5</v>
      </c>
      <c r="O289" s="14" t="s">
        <v>794</v>
      </c>
      <c r="P289" s="14" t="s">
        <v>795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2">
        <v>1</v>
      </c>
      <c r="X289" s="21">
        <v>0</v>
      </c>
      <c r="Y289" s="21">
        <v>0</v>
      </c>
    </row>
    <row r="290" spans="1:25" ht="16.5">
      <c r="A290" s="16">
        <v>282</v>
      </c>
      <c r="B290" s="28" t="s">
        <v>521</v>
      </c>
      <c r="C290" s="28" t="s">
        <v>375</v>
      </c>
      <c r="D290" s="18">
        <v>29.5</v>
      </c>
      <c r="E290" s="18">
        <v>35.25</v>
      </c>
      <c r="F290" s="18">
        <v>21.75</v>
      </c>
      <c r="G290" s="19">
        <v>18</v>
      </c>
      <c r="H290" s="19">
        <v>22.125</v>
      </c>
      <c r="I290" s="19">
        <v>22.666666666666668</v>
      </c>
      <c r="J290" s="19">
        <v>22.875</v>
      </c>
      <c r="K290" s="19">
        <v>25.125</v>
      </c>
      <c r="L290" s="18">
        <v>21</v>
      </c>
      <c r="M290" s="20">
        <v>218.29166666666666</v>
      </c>
      <c r="N290" s="18">
        <v>8.7316666666666656</v>
      </c>
      <c r="O290" s="14" t="s">
        <v>794</v>
      </c>
      <c r="P290" s="14" t="s">
        <v>795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2">
        <v>0</v>
      </c>
      <c r="X290" s="21">
        <v>0</v>
      </c>
      <c r="Y290" s="21">
        <v>0</v>
      </c>
    </row>
    <row r="291" spans="1:25" ht="16.5">
      <c r="A291" s="16">
        <v>283</v>
      </c>
      <c r="B291" s="28" t="s">
        <v>522</v>
      </c>
      <c r="C291" s="28" t="s">
        <v>523</v>
      </c>
      <c r="D291" s="18">
        <v>23.5</v>
      </c>
      <c r="E291" s="18">
        <v>23.625</v>
      </c>
      <c r="F291" s="18">
        <v>25.5</v>
      </c>
      <c r="G291" s="19">
        <v>11.25</v>
      </c>
      <c r="H291" s="19">
        <v>25.5</v>
      </c>
      <c r="I291" s="19">
        <v>18</v>
      </c>
      <c r="J291" s="19">
        <v>14.25</v>
      </c>
      <c r="K291" s="19">
        <v>34.875</v>
      </c>
      <c r="L291" s="18">
        <v>11.33</v>
      </c>
      <c r="M291" s="20">
        <v>187.83</v>
      </c>
      <c r="N291" s="18">
        <v>7.5132000000000003</v>
      </c>
      <c r="O291" s="14" t="s">
        <v>794</v>
      </c>
      <c r="P291" s="14" t="s">
        <v>795</v>
      </c>
      <c r="Q291" s="21">
        <v>0</v>
      </c>
      <c r="R291" s="21">
        <v>0</v>
      </c>
      <c r="S291" s="21">
        <v>0</v>
      </c>
      <c r="T291" s="21">
        <v>1</v>
      </c>
      <c r="U291" s="21">
        <v>0</v>
      </c>
      <c r="V291" s="21">
        <v>0</v>
      </c>
      <c r="W291" s="22">
        <v>1</v>
      </c>
      <c r="X291" s="21">
        <v>0</v>
      </c>
      <c r="Y291" s="21">
        <v>0</v>
      </c>
    </row>
    <row r="292" spans="1:25" ht="16.5">
      <c r="A292" s="16">
        <v>284</v>
      </c>
      <c r="B292" s="28" t="s">
        <v>524</v>
      </c>
      <c r="C292" s="28" t="s">
        <v>422</v>
      </c>
      <c r="D292" s="18">
        <v>37.25</v>
      </c>
      <c r="E292" s="18">
        <v>31.125</v>
      </c>
      <c r="F292" s="18">
        <v>27.75</v>
      </c>
      <c r="G292" s="19">
        <v>27.75</v>
      </c>
      <c r="H292" s="19">
        <v>29.625</v>
      </c>
      <c r="I292" s="19">
        <v>20.666666666666668</v>
      </c>
      <c r="J292" s="19">
        <v>25.125</v>
      </c>
      <c r="K292" s="19">
        <v>37.875</v>
      </c>
      <c r="L292" s="18">
        <v>26.67</v>
      </c>
      <c r="M292" s="20">
        <v>263.83666666666664</v>
      </c>
      <c r="N292" s="18">
        <v>10.553466666666665</v>
      </c>
      <c r="O292" s="14" t="s">
        <v>796</v>
      </c>
      <c r="P292" s="14" t="s">
        <v>795</v>
      </c>
      <c r="Q292" s="21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2">
        <v>0</v>
      </c>
      <c r="X292" s="21">
        <v>0</v>
      </c>
      <c r="Y292" s="21">
        <v>0</v>
      </c>
    </row>
    <row r="293" spans="1:25" ht="16.5">
      <c r="A293" s="16">
        <v>285</v>
      </c>
      <c r="B293" s="28" t="s">
        <v>525</v>
      </c>
      <c r="C293" s="28" t="s">
        <v>526</v>
      </c>
      <c r="D293" s="18">
        <v>31.5</v>
      </c>
      <c r="E293" s="18">
        <v>25.875</v>
      </c>
      <c r="F293" s="18">
        <v>24.25</v>
      </c>
      <c r="G293" s="19">
        <v>30</v>
      </c>
      <c r="H293" s="19">
        <v>33.75</v>
      </c>
      <c r="I293" s="19">
        <v>19.333333333333332</v>
      </c>
      <c r="J293" s="19">
        <v>12</v>
      </c>
      <c r="K293" s="19">
        <v>30</v>
      </c>
      <c r="L293" s="18">
        <v>12.67</v>
      </c>
      <c r="M293" s="20">
        <v>219.37833333333333</v>
      </c>
      <c r="N293" s="18">
        <v>8.7751333333333328</v>
      </c>
      <c r="O293" s="14" t="s">
        <v>794</v>
      </c>
      <c r="P293" s="14" t="s">
        <v>795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2">
        <v>1</v>
      </c>
      <c r="X293" s="21">
        <v>0</v>
      </c>
      <c r="Y293" s="21">
        <v>0</v>
      </c>
    </row>
    <row r="294" spans="1:25" ht="16.5">
      <c r="A294" s="16">
        <v>286</v>
      </c>
      <c r="B294" s="28" t="s">
        <v>527</v>
      </c>
      <c r="C294" s="28" t="s">
        <v>528</v>
      </c>
      <c r="D294" s="18">
        <v>49.25</v>
      </c>
      <c r="E294" s="18">
        <v>31.125</v>
      </c>
      <c r="F294" s="18">
        <v>30</v>
      </c>
      <c r="G294" s="19">
        <v>33</v>
      </c>
      <c r="H294" s="19">
        <v>27.75</v>
      </c>
      <c r="I294" s="19">
        <v>22</v>
      </c>
      <c r="J294" s="19">
        <v>32.25</v>
      </c>
      <c r="K294" s="19">
        <v>33</v>
      </c>
      <c r="L294" s="18">
        <v>20.329999999999998</v>
      </c>
      <c r="M294" s="20">
        <v>278.70499999999998</v>
      </c>
      <c r="N294" s="18">
        <v>11.148199999999999</v>
      </c>
      <c r="O294" s="14" t="s">
        <v>796</v>
      </c>
      <c r="P294" s="14" t="s">
        <v>795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2">
        <v>0</v>
      </c>
      <c r="X294" s="21">
        <v>0</v>
      </c>
      <c r="Y294" s="21">
        <v>0</v>
      </c>
    </row>
    <row r="295" spans="1:25" ht="16.5">
      <c r="A295" s="16">
        <v>287</v>
      </c>
      <c r="B295" s="28" t="s">
        <v>529</v>
      </c>
      <c r="C295" s="28" t="s">
        <v>100</v>
      </c>
      <c r="D295" s="18">
        <v>26.25</v>
      </c>
      <c r="E295" s="18">
        <v>24.375</v>
      </c>
      <c r="F295" s="18">
        <v>30</v>
      </c>
      <c r="G295" s="19">
        <v>24.375</v>
      </c>
      <c r="H295" s="19">
        <v>30.75</v>
      </c>
      <c r="I295" s="19">
        <v>24</v>
      </c>
      <c r="J295" s="19">
        <v>9.375</v>
      </c>
      <c r="K295" s="19">
        <v>26.625</v>
      </c>
      <c r="L295" s="18">
        <v>19</v>
      </c>
      <c r="M295" s="20">
        <v>214.75</v>
      </c>
      <c r="N295" s="18">
        <v>8.59</v>
      </c>
      <c r="O295" s="14" t="s">
        <v>794</v>
      </c>
      <c r="P295" s="14" t="s">
        <v>795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2">
        <v>1</v>
      </c>
      <c r="X295" s="21">
        <v>0</v>
      </c>
      <c r="Y295" s="21">
        <v>0</v>
      </c>
    </row>
    <row r="296" spans="1:25" ht="16.5">
      <c r="A296" s="16">
        <v>288</v>
      </c>
      <c r="B296" s="28" t="s">
        <v>530</v>
      </c>
      <c r="C296" s="28" t="s">
        <v>433</v>
      </c>
      <c r="D296" s="18">
        <v>37.5</v>
      </c>
      <c r="E296" s="18">
        <v>35.625</v>
      </c>
      <c r="F296" s="18">
        <v>31.5</v>
      </c>
      <c r="G296" s="19">
        <v>29.25</v>
      </c>
      <c r="H296" s="19">
        <v>26.625</v>
      </c>
      <c r="I296" s="19">
        <v>17.333333333333332</v>
      </c>
      <c r="J296" s="19">
        <v>16.5</v>
      </c>
      <c r="K296" s="19">
        <v>32.625</v>
      </c>
      <c r="L296" s="18">
        <v>23.33</v>
      </c>
      <c r="M296" s="20">
        <v>250.28833333333336</v>
      </c>
      <c r="N296" s="18">
        <v>10.011533333333334</v>
      </c>
      <c r="O296" s="14" t="s">
        <v>796</v>
      </c>
      <c r="P296" s="14" t="s">
        <v>795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2">
        <v>0</v>
      </c>
      <c r="X296" s="21">
        <v>0</v>
      </c>
      <c r="Y296" s="21">
        <v>0</v>
      </c>
    </row>
    <row r="297" spans="1:25" ht="16.5">
      <c r="A297" s="16">
        <v>289</v>
      </c>
      <c r="B297" s="28" t="s">
        <v>531</v>
      </c>
      <c r="C297" s="28" t="s">
        <v>80</v>
      </c>
      <c r="D297" s="18">
        <v>50.5</v>
      </c>
      <c r="E297" s="18">
        <v>35.25</v>
      </c>
      <c r="F297" s="18">
        <v>40.5</v>
      </c>
      <c r="G297" s="19">
        <v>33</v>
      </c>
      <c r="H297" s="19">
        <v>33.375</v>
      </c>
      <c r="I297" s="19">
        <v>22.666666666666668</v>
      </c>
      <c r="J297" s="19">
        <v>28.5</v>
      </c>
      <c r="K297" s="19">
        <v>39.375</v>
      </c>
      <c r="L297" s="18">
        <v>29.67</v>
      </c>
      <c r="M297" s="20">
        <v>312.83666666666664</v>
      </c>
      <c r="N297" s="18">
        <v>12.513466666666666</v>
      </c>
      <c r="O297" s="14" t="s">
        <v>796</v>
      </c>
      <c r="P297" s="14" t="s">
        <v>795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2">
        <v>0</v>
      </c>
      <c r="X297" s="21">
        <v>0</v>
      </c>
      <c r="Y297" s="21">
        <v>0</v>
      </c>
    </row>
    <row r="298" spans="1:25" ht="16.5">
      <c r="A298" s="16">
        <v>290</v>
      </c>
      <c r="B298" s="28" t="s">
        <v>532</v>
      </c>
      <c r="C298" s="28" t="s">
        <v>533</v>
      </c>
      <c r="D298" s="18">
        <v>15.5</v>
      </c>
      <c r="E298" s="18">
        <v>25.5</v>
      </c>
      <c r="F298" s="18">
        <v>11.5</v>
      </c>
      <c r="G298" s="19">
        <v>10.5</v>
      </c>
      <c r="H298" s="19">
        <v>23.625</v>
      </c>
      <c r="I298" s="19">
        <v>18</v>
      </c>
      <c r="J298" s="19">
        <v>12.375</v>
      </c>
      <c r="K298" s="19">
        <v>16.125</v>
      </c>
      <c r="L298" s="18">
        <v>14.67</v>
      </c>
      <c r="M298" s="20">
        <v>147.79499999999999</v>
      </c>
      <c r="N298" s="18">
        <v>5.9117999999999995</v>
      </c>
      <c r="O298" s="14" t="s">
        <v>794</v>
      </c>
      <c r="P298" s="14" t="s">
        <v>795</v>
      </c>
      <c r="Q298" s="21">
        <v>0</v>
      </c>
      <c r="R298" s="21">
        <v>0</v>
      </c>
      <c r="S298" s="21">
        <v>1</v>
      </c>
      <c r="T298" s="21">
        <v>1</v>
      </c>
      <c r="U298" s="21">
        <v>0</v>
      </c>
      <c r="V298" s="21">
        <v>0</v>
      </c>
      <c r="W298" s="22">
        <v>1</v>
      </c>
      <c r="X298" s="21">
        <v>0</v>
      </c>
      <c r="Y298" s="21">
        <v>0</v>
      </c>
    </row>
    <row r="299" spans="1:25" ht="16.5">
      <c r="A299" s="16">
        <v>291</v>
      </c>
      <c r="B299" s="28" t="s">
        <v>534</v>
      </c>
      <c r="C299" s="28" t="s">
        <v>72</v>
      </c>
      <c r="D299" s="18">
        <v>41.75</v>
      </c>
      <c r="E299" s="18">
        <v>34.125</v>
      </c>
      <c r="F299" s="18">
        <v>34</v>
      </c>
      <c r="G299" s="19">
        <v>35.25</v>
      </c>
      <c r="H299" s="19">
        <v>26.625</v>
      </c>
      <c r="I299" s="19">
        <v>20.333333333333332</v>
      </c>
      <c r="J299" s="19">
        <v>15</v>
      </c>
      <c r="K299" s="19">
        <v>30.75</v>
      </c>
      <c r="L299" s="18">
        <v>24.67</v>
      </c>
      <c r="M299" s="20">
        <v>262.50333333333333</v>
      </c>
      <c r="N299" s="18">
        <v>10.500133333333332</v>
      </c>
      <c r="O299" s="14" t="s">
        <v>796</v>
      </c>
      <c r="P299" s="14" t="s">
        <v>795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2">
        <v>0</v>
      </c>
      <c r="X299" s="21">
        <v>0</v>
      </c>
      <c r="Y299" s="21">
        <v>0</v>
      </c>
    </row>
    <row r="300" spans="1:25" ht="16.5">
      <c r="A300" s="16">
        <v>292</v>
      </c>
      <c r="B300" s="28" t="s">
        <v>535</v>
      </c>
      <c r="C300" s="28" t="s">
        <v>391</v>
      </c>
      <c r="D300" s="18">
        <v>39.25</v>
      </c>
      <c r="E300" s="18">
        <v>36.75</v>
      </c>
      <c r="F300" s="18">
        <v>28.25</v>
      </c>
      <c r="G300" s="19">
        <v>24.375</v>
      </c>
      <c r="H300" s="19">
        <v>28.5</v>
      </c>
      <c r="I300" s="19">
        <v>22.666666666666668</v>
      </c>
      <c r="J300" s="19">
        <v>29.25</v>
      </c>
      <c r="K300" s="19">
        <v>45.375</v>
      </c>
      <c r="L300" s="18">
        <v>20</v>
      </c>
      <c r="M300" s="20">
        <v>274.41666666666663</v>
      </c>
      <c r="N300" s="18">
        <v>10.976666666666665</v>
      </c>
      <c r="O300" s="14" t="s">
        <v>796</v>
      </c>
      <c r="P300" s="14" t="s">
        <v>795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2">
        <v>0</v>
      </c>
      <c r="X300" s="21">
        <v>0</v>
      </c>
      <c r="Y300" s="21">
        <v>0</v>
      </c>
    </row>
    <row r="301" spans="1:25" ht="16.5">
      <c r="A301" s="16">
        <v>293</v>
      </c>
      <c r="B301" s="28" t="s">
        <v>536</v>
      </c>
      <c r="C301" s="28" t="s">
        <v>537</v>
      </c>
      <c r="D301" s="18">
        <v>48.25</v>
      </c>
      <c r="E301" s="18">
        <v>34.875</v>
      </c>
      <c r="F301" s="18">
        <v>31.5</v>
      </c>
      <c r="G301" s="19">
        <v>31.5</v>
      </c>
      <c r="H301" s="19">
        <v>33</v>
      </c>
      <c r="I301" s="19">
        <v>23</v>
      </c>
      <c r="J301" s="19">
        <v>18.375</v>
      </c>
      <c r="K301" s="19">
        <v>45.375</v>
      </c>
      <c r="L301" s="18">
        <v>24.67</v>
      </c>
      <c r="M301" s="20">
        <v>290.54500000000002</v>
      </c>
      <c r="N301" s="18">
        <v>11.6218</v>
      </c>
      <c r="O301" s="14" t="s">
        <v>796</v>
      </c>
      <c r="P301" s="14" t="s">
        <v>795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2">
        <v>0</v>
      </c>
      <c r="X301" s="21">
        <v>0</v>
      </c>
      <c r="Y301" s="21">
        <v>0</v>
      </c>
    </row>
    <row r="302" spans="1:25" ht="16.5">
      <c r="A302" s="16">
        <v>294</v>
      </c>
      <c r="B302" s="28" t="s">
        <v>538</v>
      </c>
      <c r="C302" s="28" t="s">
        <v>316</v>
      </c>
      <c r="D302" s="18">
        <v>2</v>
      </c>
      <c r="E302" s="18">
        <v>22.875</v>
      </c>
      <c r="F302" s="18">
        <v>11.25</v>
      </c>
      <c r="G302" s="19">
        <v>15</v>
      </c>
      <c r="H302" s="19">
        <v>17.25</v>
      </c>
      <c r="I302" s="19">
        <v>11.333333333333334</v>
      </c>
      <c r="J302" s="19">
        <v>7.125</v>
      </c>
      <c r="K302" s="19">
        <v>9.375</v>
      </c>
      <c r="L302" s="18">
        <v>6.33</v>
      </c>
      <c r="M302" s="20">
        <v>102.53833333333333</v>
      </c>
      <c r="N302" s="18">
        <v>4.1015333333333333</v>
      </c>
      <c r="O302" s="14" t="s">
        <v>794</v>
      </c>
      <c r="P302" s="14" t="s">
        <v>795</v>
      </c>
      <c r="Q302" s="21">
        <v>1</v>
      </c>
      <c r="R302" s="21">
        <v>0</v>
      </c>
      <c r="S302" s="21">
        <v>1</v>
      </c>
      <c r="T302" s="21">
        <v>0</v>
      </c>
      <c r="U302" s="21">
        <v>0</v>
      </c>
      <c r="V302" s="21">
        <v>0</v>
      </c>
      <c r="W302" s="22">
        <v>1</v>
      </c>
      <c r="X302" s="21">
        <v>1</v>
      </c>
      <c r="Y302" s="21">
        <v>1</v>
      </c>
    </row>
    <row r="303" spans="1:25" ht="16.5">
      <c r="A303" s="16">
        <v>295</v>
      </c>
      <c r="B303" s="28" t="s">
        <v>539</v>
      </c>
      <c r="C303" s="28" t="s">
        <v>540</v>
      </c>
      <c r="D303" s="18">
        <v>40.5</v>
      </c>
      <c r="E303" s="18">
        <v>27</v>
      </c>
      <c r="F303" s="18">
        <v>30.5</v>
      </c>
      <c r="G303" s="19">
        <v>24</v>
      </c>
      <c r="H303" s="19">
        <v>28.5</v>
      </c>
      <c r="I303" s="19">
        <v>25.333333333333332</v>
      </c>
      <c r="J303" s="19">
        <v>13.5</v>
      </c>
      <c r="K303" s="19">
        <v>34.5</v>
      </c>
      <c r="L303" s="18">
        <v>22</v>
      </c>
      <c r="M303" s="20">
        <v>245.83333333333334</v>
      </c>
      <c r="N303" s="18">
        <v>9.8333333333333339</v>
      </c>
      <c r="O303" s="14" t="s">
        <v>794</v>
      </c>
      <c r="P303" s="14" t="s">
        <v>795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2">
        <v>1</v>
      </c>
      <c r="X303" s="21">
        <v>0</v>
      </c>
      <c r="Y303" s="21">
        <v>0</v>
      </c>
    </row>
    <row r="304" spans="1:25" ht="16.5">
      <c r="A304" s="16">
        <v>296</v>
      </c>
      <c r="B304" s="28" t="s">
        <v>541</v>
      </c>
      <c r="C304" s="28" t="s">
        <v>542</v>
      </c>
      <c r="D304" s="18">
        <v>39.75</v>
      </c>
      <c r="E304" s="18">
        <v>33</v>
      </c>
      <c r="F304" s="18">
        <v>27</v>
      </c>
      <c r="G304" s="19">
        <v>30</v>
      </c>
      <c r="H304" s="19">
        <v>35.625</v>
      </c>
      <c r="I304" s="19">
        <v>26</v>
      </c>
      <c r="J304" s="19">
        <v>16.875</v>
      </c>
      <c r="K304" s="19">
        <v>39.375</v>
      </c>
      <c r="L304" s="18">
        <v>26.67</v>
      </c>
      <c r="M304" s="20">
        <v>274.29500000000002</v>
      </c>
      <c r="N304" s="18">
        <v>10.9718</v>
      </c>
      <c r="O304" s="14" t="s">
        <v>796</v>
      </c>
      <c r="P304" s="14" t="s">
        <v>795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2">
        <v>0</v>
      </c>
      <c r="X304" s="21">
        <v>0</v>
      </c>
      <c r="Y304" s="21">
        <v>0</v>
      </c>
    </row>
    <row r="305" spans="1:25" ht="16.5">
      <c r="A305" s="16">
        <v>297</v>
      </c>
      <c r="B305" s="28" t="s">
        <v>543</v>
      </c>
      <c r="C305" s="28" t="s">
        <v>544</v>
      </c>
      <c r="D305" s="18">
        <v>20.25</v>
      </c>
      <c r="E305" s="18">
        <v>27</v>
      </c>
      <c r="F305" s="18">
        <v>25.75</v>
      </c>
      <c r="G305" s="19">
        <v>18.75</v>
      </c>
      <c r="H305" s="19">
        <v>27</v>
      </c>
      <c r="I305" s="19">
        <v>18.333333333333332</v>
      </c>
      <c r="J305" s="19">
        <v>10.5</v>
      </c>
      <c r="K305" s="19">
        <v>28.125</v>
      </c>
      <c r="L305" s="18">
        <v>12.67</v>
      </c>
      <c r="M305" s="20">
        <v>188.37833333333333</v>
      </c>
      <c r="N305" s="18">
        <v>7.5351333333333335</v>
      </c>
      <c r="O305" s="14" t="s">
        <v>794</v>
      </c>
      <c r="P305" s="14" t="s">
        <v>795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2">
        <v>1</v>
      </c>
      <c r="X305" s="21">
        <v>0</v>
      </c>
      <c r="Y305" s="21">
        <v>0</v>
      </c>
    </row>
    <row r="306" spans="1:25" ht="16.5">
      <c r="A306" s="16">
        <v>298</v>
      </c>
      <c r="B306" s="28" t="s">
        <v>545</v>
      </c>
      <c r="C306" s="28" t="s">
        <v>203</v>
      </c>
      <c r="D306" s="18">
        <v>41.25</v>
      </c>
      <c r="E306" s="18">
        <v>33</v>
      </c>
      <c r="F306" s="18">
        <v>35</v>
      </c>
      <c r="G306" s="19">
        <v>30</v>
      </c>
      <c r="H306" s="19">
        <v>28.5</v>
      </c>
      <c r="I306" s="19">
        <v>16.333333333333332</v>
      </c>
      <c r="J306" s="19">
        <v>18</v>
      </c>
      <c r="K306" s="19">
        <v>33.375</v>
      </c>
      <c r="L306" s="18">
        <v>25.33</v>
      </c>
      <c r="M306" s="20">
        <v>260.78833333333336</v>
      </c>
      <c r="N306" s="18">
        <v>10.431533333333334</v>
      </c>
      <c r="O306" s="14" t="s">
        <v>796</v>
      </c>
      <c r="P306" s="14" t="s">
        <v>795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2">
        <v>0</v>
      </c>
      <c r="X306" s="21">
        <v>0</v>
      </c>
      <c r="Y306" s="21">
        <v>0</v>
      </c>
    </row>
    <row r="307" spans="1:25" ht="16.5">
      <c r="A307" s="16">
        <v>299</v>
      </c>
      <c r="B307" s="28" t="s">
        <v>546</v>
      </c>
      <c r="C307" s="28" t="s">
        <v>547</v>
      </c>
      <c r="D307" s="18">
        <v>29.75</v>
      </c>
      <c r="E307" s="18">
        <v>39</v>
      </c>
      <c r="F307" s="18">
        <v>34.25</v>
      </c>
      <c r="G307" s="19">
        <v>30</v>
      </c>
      <c r="H307" s="19">
        <v>25.5</v>
      </c>
      <c r="I307" s="19">
        <v>24.666666666666668</v>
      </c>
      <c r="J307" s="19">
        <v>15</v>
      </c>
      <c r="K307" s="19">
        <v>32.625</v>
      </c>
      <c r="L307" s="18">
        <v>27</v>
      </c>
      <c r="M307" s="20">
        <v>257.79166666666663</v>
      </c>
      <c r="N307" s="18">
        <v>10.311666666666666</v>
      </c>
      <c r="O307" s="14" t="s">
        <v>796</v>
      </c>
      <c r="P307" s="14" t="s">
        <v>795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2">
        <v>0</v>
      </c>
      <c r="X307" s="21">
        <v>0</v>
      </c>
      <c r="Y307" s="21">
        <v>0</v>
      </c>
    </row>
    <row r="308" spans="1:25" ht="16.5">
      <c r="A308" s="16">
        <v>300</v>
      </c>
      <c r="B308" s="28" t="s">
        <v>548</v>
      </c>
      <c r="C308" s="28" t="s">
        <v>549</v>
      </c>
      <c r="D308" s="18">
        <v>46.75</v>
      </c>
      <c r="E308" s="18">
        <v>39.75</v>
      </c>
      <c r="F308" s="18">
        <v>36.75</v>
      </c>
      <c r="G308" s="19">
        <v>45.75</v>
      </c>
      <c r="H308" s="19">
        <v>32.25</v>
      </c>
      <c r="I308" s="19">
        <v>28.666666666666668</v>
      </c>
      <c r="J308" s="19">
        <v>24</v>
      </c>
      <c r="K308" s="19">
        <v>34.875</v>
      </c>
      <c r="L308" s="18">
        <v>26.67</v>
      </c>
      <c r="M308" s="20">
        <v>315.46166666666664</v>
      </c>
      <c r="N308" s="18">
        <v>12.618466666666666</v>
      </c>
      <c r="O308" s="14" t="s">
        <v>796</v>
      </c>
      <c r="P308" s="14" t="s">
        <v>795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2">
        <v>0</v>
      </c>
      <c r="X308" s="21">
        <v>0</v>
      </c>
      <c r="Y308" s="21">
        <v>0</v>
      </c>
    </row>
    <row r="309" spans="1:25" ht="16.5">
      <c r="A309" s="16">
        <v>301</v>
      </c>
      <c r="B309" s="28" t="s">
        <v>550</v>
      </c>
      <c r="C309" s="28" t="s">
        <v>174</v>
      </c>
      <c r="D309" s="18">
        <v>41.75</v>
      </c>
      <c r="E309" s="18">
        <v>39.75</v>
      </c>
      <c r="F309" s="18">
        <v>35</v>
      </c>
      <c r="G309" s="19">
        <v>34.5</v>
      </c>
      <c r="H309" s="19">
        <v>33.375</v>
      </c>
      <c r="I309" s="19">
        <v>24.666666666666668</v>
      </c>
      <c r="J309" s="19">
        <v>29.625</v>
      </c>
      <c r="K309" s="19">
        <v>34.5</v>
      </c>
      <c r="L309" s="18">
        <v>28.33</v>
      </c>
      <c r="M309" s="20">
        <v>301.49666666666661</v>
      </c>
      <c r="N309" s="18">
        <v>12.059866666666665</v>
      </c>
      <c r="O309" s="14" t="s">
        <v>796</v>
      </c>
      <c r="P309" s="14" t="s">
        <v>795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2">
        <v>0</v>
      </c>
      <c r="X309" s="21">
        <v>0</v>
      </c>
      <c r="Y309" s="21">
        <v>0</v>
      </c>
    </row>
    <row r="310" spans="1:25" ht="16.5">
      <c r="A310" s="16">
        <v>302</v>
      </c>
      <c r="B310" s="28" t="s">
        <v>551</v>
      </c>
      <c r="C310" s="28" t="s">
        <v>468</v>
      </c>
      <c r="D310" s="18">
        <v>42.5</v>
      </c>
      <c r="E310" s="18">
        <v>42.375</v>
      </c>
      <c r="F310" s="18">
        <v>40.25</v>
      </c>
      <c r="G310" s="19">
        <v>38.25</v>
      </c>
      <c r="H310" s="19">
        <v>27.75</v>
      </c>
      <c r="I310" s="19">
        <v>26.666666666666668</v>
      </c>
      <c r="J310" s="19">
        <v>21.375</v>
      </c>
      <c r="K310" s="19">
        <v>40.125</v>
      </c>
      <c r="L310" s="18">
        <v>29.33</v>
      </c>
      <c r="M310" s="20">
        <v>308.62166666666661</v>
      </c>
      <c r="N310" s="18">
        <v>12.344866666666665</v>
      </c>
      <c r="O310" s="14" t="s">
        <v>796</v>
      </c>
      <c r="P310" s="14" t="s">
        <v>795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2">
        <v>0</v>
      </c>
      <c r="X310" s="21">
        <v>0</v>
      </c>
      <c r="Y310" s="21">
        <v>0</v>
      </c>
    </row>
    <row r="311" spans="1:25" ht="16.5">
      <c r="A311" s="16">
        <v>303</v>
      </c>
      <c r="B311" s="28" t="s">
        <v>552</v>
      </c>
      <c r="C311" s="28" t="s">
        <v>380</v>
      </c>
      <c r="D311" s="18">
        <v>21.5</v>
      </c>
      <c r="E311" s="18">
        <v>24</v>
      </c>
      <c r="F311" s="18">
        <v>15.75</v>
      </c>
      <c r="G311" s="19">
        <v>21</v>
      </c>
      <c r="H311" s="19">
        <v>21</v>
      </c>
      <c r="I311" s="19">
        <v>13.333333333333334</v>
      </c>
      <c r="J311" s="19">
        <v>10.5</v>
      </c>
      <c r="K311" s="19">
        <v>20.625</v>
      </c>
      <c r="L311" s="18">
        <v>11.33</v>
      </c>
      <c r="M311" s="20">
        <v>159.03833333333333</v>
      </c>
      <c r="N311" s="18">
        <v>6.361533333333333</v>
      </c>
      <c r="O311" s="14" t="s">
        <v>794</v>
      </c>
      <c r="P311" s="14" t="s">
        <v>795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2">
        <v>1</v>
      </c>
      <c r="X311" s="21">
        <v>0</v>
      </c>
      <c r="Y311" s="21">
        <v>0</v>
      </c>
    </row>
    <row r="312" spans="1:25" ht="16.5">
      <c r="A312" s="16">
        <v>304</v>
      </c>
      <c r="B312" s="28" t="s">
        <v>553</v>
      </c>
      <c r="C312" s="28" t="s">
        <v>554</v>
      </c>
      <c r="D312" s="18">
        <v>24</v>
      </c>
      <c r="E312" s="18">
        <v>27.75</v>
      </c>
      <c r="F312" s="18">
        <v>22.5</v>
      </c>
      <c r="G312" s="19">
        <v>14.25</v>
      </c>
      <c r="H312" s="19">
        <v>28.875</v>
      </c>
      <c r="I312" s="19">
        <v>15.333333333333334</v>
      </c>
      <c r="J312" s="19">
        <v>18</v>
      </c>
      <c r="K312" s="19">
        <v>21.375</v>
      </c>
      <c r="L312" s="18">
        <v>10</v>
      </c>
      <c r="M312" s="20">
        <v>182.08333333333334</v>
      </c>
      <c r="N312" s="18">
        <v>7.2833333333333341</v>
      </c>
      <c r="O312" s="14" t="s">
        <v>794</v>
      </c>
      <c r="P312" s="14" t="s">
        <v>795</v>
      </c>
      <c r="Q312" s="21">
        <v>0</v>
      </c>
      <c r="R312" s="21">
        <v>0</v>
      </c>
      <c r="S312" s="21">
        <v>0</v>
      </c>
      <c r="T312" s="21">
        <v>1</v>
      </c>
      <c r="U312" s="21">
        <v>0</v>
      </c>
      <c r="V312" s="21">
        <v>0</v>
      </c>
      <c r="W312" s="22">
        <v>0</v>
      </c>
      <c r="X312" s="21">
        <v>0</v>
      </c>
      <c r="Y312" s="21">
        <v>0</v>
      </c>
    </row>
    <row r="313" spans="1:25" ht="16.5">
      <c r="A313" s="16">
        <v>305</v>
      </c>
      <c r="B313" s="28" t="s">
        <v>555</v>
      </c>
      <c r="C313" s="28" t="s">
        <v>556</v>
      </c>
      <c r="D313" s="18">
        <v>15.75</v>
      </c>
      <c r="E313" s="18">
        <v>24.75</v>
      </c>
      <c r="F313" s="18">
        <v>16.5</v>
      </c>
      <c r="G313" s="19">
        <v>10.5</v>
      </c>
      <c r="H313" s="19">
        <v>26.25</v>
      </c>
      <c r="I313" s="19">
        <v>14</v>
      </c>
      <c r="J313" s="19">
        <v>14.625</v>
      </c>
      <c r="K313" s="19">
        <v>14.625</v>
      </c>
      <c r="L313" s="18">
        <v>9.33</v>
      </c>
      <c r="M313" s="20">
        <v>146.33000000000001</v>
      </c>
      <c r="N313" s="18">
        <v>5.8532000000000002</v>
      </c>
      <c r="O313" s="14" t="s">
        <v>794</v>
      </c>
      <c r="P313" s="14" t="s">
        <v>795</v>
      </c>
      <c r="Q313" s="21">
        <v>0</v>
      </c>
      <c r="R313" s="21">
        <v>0</v>
      </c>
      <c r="S313" s="21">
        <v>0</v>
      </c>
      <c r="T313" s="21">
        <v>1</v>
      </c>
      <c r="U313" s="21">
        <v>0</v>
      </c>
      <c r="V313" s="21">
        <v>0</v>
      </c>
      <c r="W313" s="22">
        <v>1</v>
      </c>
      <c r="X313" s="21">
        <v>1</v>
      </c>
      <c r="Y313" s="21">
        <v>1</v>
      </c>
    </row>
    <row r="314" spans="1:25" ht="16.5">
      <c r="A314" s="16">
        <v>306</v>
      </c>
      <c r="B314" s="28" t="s">
        <v>557</v>
      </c>
      <c r="C314" s="28" t="s">
        <v>558</v>
      </c>
      <c r="D314" s="18">
        <v>40.75</v>
      </c>
      <c r="E314" s="18">
        <v>33</v>
      </c>
      <c r="F314" s="18">
        <v>31.5</v>
      </c>
      <c r="G314" s="19">
        <v>35.25</v>
      </c>
      <c r="H314" s="19">
        <v>28.125</v>
      </c>
      <c r="I314" s="19">
        <v>22</v>
      </c>
      <c r="J314" s="19">
        <v>15</v>
      </c>
      <c r="K314" s="19">
        <v>37.125</v>
      </c>
      <c r="L314" s="18">
        <v>17.670000000000002</v>
      </c>
      <c r="M314" s="20">
        <v>260.42</v>
      </c>
      <c r="N314" s="18">
        <v>10.4168</v>
      </c>
      <c r="O314" s="14" t="s">
        <v>796</v>
      </c>
      <c r="P314" s="14" t="s">
        <v>795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2">
        <v>0</v>
      </c>
      <c r="X314" s="21">
        <v>0</v>
      </c>
      <c r="Y314" s="21">
        <v>0</v>
      </c>
    </row>
    <row r="315" spans="1:25" ht="16.5">
      <c r="A315" s="16">
        <v>307</v>
      </c>
      <c r="B315" s="28" t="s">
        <v>559</v>
      </c>
      <c r="C315" s="28" t="s">
        <v>560</v>
      </c>
      <c r="D315" s="18">
        <v>44</v>
      </c>
      <c r="E315" s="18">
        <v>38.25</v>
      </c>
      <c r="F315" s="18">
        <v>30</v>
      </c>
      <c r="G315" s="19">
        <v>39</v>
      </c>
      <c r="H315" s="19">
        <v>35.625</v>
      </c>
      <c r="I315" s="19">
        <v>28.666666666666668</v>
      </c>
      <c r="J315" s="19">
        <v>23.25</v>
      </c>
      <c r="K315" s="19">
        <v>43.125</v>
      </c>
      <c r="L315" s="18">
        <v>25.67</v>
      </c>
      <c r="M315" s="20">
        <v>307.58666666666664</v>
      </c>
      <c r="N315" s="18">
        <v>12.303466666666665</v>
      </c>
      <c r="O315" s="14" t="s">
        <v>796</v>
      </c>
      <c r="P315" s="14" t="s">
        <v>795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2">
        <v>0</v>
      </c>
      <c r="X315" s="21">
        <v>0</v>
      </c>
      <c r="Y315" s="21">
        <v>0</v>
      </c>
    </row>
    <row r="316" spans="1:25" ht="16.5">
      <c r="A316" s="16">
        <v>308</v>
      </c>
      <c r="B316" s="28" t="s">
        <v>561</v>
      </c>
      <c r="C316" s="28" t="s">
        <v>562</v>
      </c>
      <c r="D316" s="18">
        <v>35.25</v>
      </c>
      <c r="E316" s="18">
        <v>23.625</v>
      </c>
      <c r="F316" s="18">
        <v>33.5</v>
      </c>
      <c r="G316" s="19">
        <v>23.25</v>
      </c>
      <c r="H316" s="19">
        <v>27.75</v>
      </c>
      <c r="I316" s="19">
        <v>24.333333333333332</v>
      </c>
      <c r="J316" s="19">
        <v>8.25</v>
      </c>
      <c r="K316" s="19">
        <v>22.5</v>
      </c>
      <c r="L316" s="18">
        <v>14.33</v>
      </c>
      <c r="M316" s="20">
        <v>212.78833333333336</v>
      </c>
      <c r="N316" s="18">
        <v>8.5115333333333343</v>
      </c>
      <c r="O316" s="14" t="s">
        <v>794</v>
      </c>
      <c r="P316" s="14" t="s">
        <v>795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2">
        <v>1</v>
      </c>
      <c r="X316" s="21">
        <v>0</v>
      </c>
      <c r="Y316" s="21">
        <v>0</v>
      </c>
    </row>
    <row r="317" spans="1:25" ht="16.5">
      <c r="A317" s="16">
        <v>309</v>
      </c>
      <c r="B317" s="28" t="s">
        <v>563</v>
      </c>
      <c r="C317" s="28" t="s">
        <v>564</v>
      </c>
      <c r="D317" s="18">
        <v>46.5</v>
      </c>
      <c r="E317" s="18">
        <v>31.875</v>
      </c>
      <c r="F317" s="18">
        <v>24.75</v>
      </c>
      <c r="G317" s="19">
        <v>28.5</v>
      </c>
      <c r="H317" s="19">
        <v>28.125</v>
      </c>
      <c r="I317" s="19">
        <v>21</v>
      </c>
      <c r="J317" s="19">
        <v>18</v>
      </c>
      <c r="K317" s="19">
        <v>25.5</v>
      </c>
      <c r="L317" s="18">
        <v>18</v>
      </c>
      <c r="M317" s="20">
        <v>242.25</v>
      </c>
      <c r="N317" s="18">
        <v>9.69</v>
      </c>
      <c r="O317" s="14" t="s">
        <v>794</v>
      </c>
      <c r="P317" s="14" t="s">
        <v>795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2">
        <v>0</v>
      </c>
      <c r="X317" s="21">
        <v>0</v>
      </c>
      <c r="Y317" s="21">
        <v>0</v>
      </c>
    </row>
    <row r="318" spans="1:25" ht="16.5">
      <c r="A318" s="16">
        <v>310</v>
      </c>
      <c r="B318" s="28" t="s">
        <v>565</v>
      </c>
      <c r="C318" s="28" t="s">
        <v>566</v>
      </c>
      <c r="D318" s="18">
        <v>44.75</v>
      </c>
      <c r="E318" s="18">
        <v>35.25</v>
      </c>
      <c r="F318" s="18">
        <v>30</v>
      </c>
      <c r="G318" s="19">
        <v>35.25</v>
      </c>
      <c r="H318" s="19">
        <v>37.875</v>
      </c>
      <c r="I318" s="19">
        <v>19</v>
      </c>
      <c r="J318" s="19">
        <v>16.125</v>
      </c>
      <c r="K318" s="19">
        <v>28.875</v>
      </c>
      <c r="L318" s="18">
        <v>23.33</v>
      </c>
      <c r="M318" s="20">
        <v>270.45499999999998</v>
      </c>
      <c r="N318" s="18">
        <v>10.818199999999999</v>
      </c>
      <c r="O318" s="14" t="s">
        <v>796</v>
      </c>
      <c r="P318" s="14" t="s">
        <v>795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2">
        <v>0</v>
      </c>
      <c r="X318" s="21">
        <v>0</v>
      </c>
      <c r="Y318" s="21">
        <v>0</v>
      </c>
    </row>
    <row r="319" spans="1:25" ht="16.5">
      <c r="A319" s="16">
        <v>311</v>
      </c>
      <c r="B319" s="28" t="s">
        <v>567</v>
      </c>
      <c r="C319" s="28" t="s">
        <v>257</v>
      </c>
      <c r="D319" s="18">
        <v>41.5</v>
      </c>
      <c r="E319" s="18">
        <v>32.625</v>
      </c>
      <c r="F319" s="18">
        <v>32</v>
      </c>
      <c r="G319" s="19">
        <v>37.5</v>
      </c>
      <c r="H319" s="19">
        <v>32.25</v>
      </c>
      <c r="I319" s="19">
        <v>21.333333333333332</v>
      </c>
      <c r="J319" s="19">
        <v>15</v>
      </c>
      <c r="K319" s="19">
        <v>31.125</v>
      </c>
      <c r="L319" s="18">
        <v>27.33</v>
      </c>
      <c r="M319" s="20">
        <v>270.66333333333336</v>
      </c>
      <c r="N319" s="18">
        <v>10.826533333333334</v>
      </c>
      <c r="O319" s="14" t="s">
        <v>796</v>
      </c>
      <c r="P319" s="14" t="s">
        <v>795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2">
        <v>0</v>
      </c>
      <c r="X319" s="21">
        <v>0</v>
      </c>
      <c r="Y319" s="21">
        <v>0</v>
      </c>
    </row>
    <row r="320" spans="1:25" ht="16.5">
      <c r="A320" s="16">
        <v>312</v>
      </c>
      <c r="B320" s="28" t="s">
        <v>568</v>
      </c>
      <c r="C320" s="28" t="s">
        <v>569</v>
      </c>
      <c r="D320" s="18">
        <v>15.5</v>
      </c>
      <c r="E320" s="18">
        <v>12</v>
      </c>
      <c r="F320" s="18">
        <v>13.5</v>
      </c>
      <c r="G320" s="19">
        <v>15</v>
      </c>
      <c r="H320" s="19">
        <v>8.25</v>
      </c>
      <c r="I320" s="19">
        <v>9.3333333333333339</v>
      </c>
      <c r="J320" s="19">
        <v>6.75</v>
      </c>
      <c r="K320" s="19">
        <v>6</v>
      </c>
      <c r="L320" s="18">
        <v>13.67</v>
      </c>
      <c r="M320" s="20">
        <v>100.00333333333333</v>
      </c>
      <c r="N320" s="18">
        <v>4.0001333333333333</v>
      </c>
      <c r="O320" s="14" t="s">
        <v>794</v>
      </c>
      <c r="P320" s="14" t="s">
        <v>795</v>
      </c>
      <c r="Q320" s="21">
        <v>0</v>
      </c>
      <c r="R320" s="21">
        <v>1</v>
      </c>
      <c r="S320" s="21">
        <v>1</v>
      </c>
      <c r="T320" s="21">
        <v>0</v>
      </c>
      <c r="U320" s="21">
        <v>1</v>
      </c>
      <c r="V320" s="21">
        <v>1</v>
      </c>
      <c r="W320" s="22">
        <v>1</v>
      </c>
      <c r="X320" s="21">
        <v>1</v>
      </c>
      <c r="Y320" s="21">
        <v>0</v>
      </c>
    </row>
    <row r="321" spans="1:25" ht="16.5">
      <c r="A321" s="16">
        <v>313</v>
      </c>
      <c r="B321" s="28" t="s">
        <v>570</v>
      </c>
      <c r="C321" s="28" t="s">
        <v>316</v>
      </c>
      <c r="D321" s="18">
        <v>33.75</v>
      </c>
      <c r="E321" s="18">
        <v>26.25</v>
      </c>
      <c r="F321" s="18">
        <v>30.25</v>
      </c>
      <c r="G321" s="19">
        <v>24</v>
      </c>
      <c r="H321" s="19">
        <v>29.625</v>
      </c>
      <c r="I321" s="19">
        <v>22.333333333333332</v>
      </c>
      <c r="J321" s="19">
        <v>7.125</v>
      </c>
      <c r="K321" s="19">
        <v>36</v>
      </c>
      <c r="L321" s="18">
        <v>20</v>
      </c>
      <c r="M321" s="20">
        <v>229.33333333333334</v>
      </c>
      <c r="N321" s="18">
        <v>9.1733333333333338</v>
      </c>
      <c r="O321" s="14" t="s">
        <v>794</v>
      </c>
      <c r="P321" s="14" t="s">
        <v>795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2">
        <v>1</v>
      </c>
      <c r="X321" s="21">
        <v>0</v>
      </c>
      <c r="Y321" s="21">
        <v>0</v>
      </c>
    </row>
    <row r="322" spans="1:25" ht="16.5">
      <c r="A322" s="16">
        <v>314</v>
      </c>
      <c r="B322" s="28" t="s">
        <v>571</v>
      </c>
      <c r="C322" s="28" t="s">
        <v>375</v>
      </c>
      <c r="D322" s="18">
        <v>36.25</v>
      </c>
      <c r="E322" s="18">
        <v>31.5</v>
      </c>
      <c r="F322" s="18">
        <v>29.25</v>
      </c>
      <c r="G322" s="19">
        <v>30</v>
      </c>
      <c r="H322" s="19">
        <v>31.5</v>
      </c>
      <c r="I322" s="19">
        <v>21</v>
      </c>
      <c r="J322" s="19">
        <v>16.875</v>
      </c>
      <c r="K322" s="19">
        <v>36</v>
      </c>
      <c r="L322" s="18">
        <v>24</v>
      </c>
      <c r="M322" s="20">
        <v>256.375</v>
      </c>
      <c r="N322" s="18">
        <v>10.255000000000001</v>
      </c>
      <c r="O322" s="14" t="s">
        <v>796</v>
      </c>
      <c r="P322" s="14" t="s">
        <v>795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2">
        <v>0</v>
      </c>
      <c r="X322" s="21">
        <v>0</v>
      </c>
      <c r="Y322" s="21">
        <v>0</v>
      </c>
    </row>
    <row r="323" spans="1:25" ht="16.5">
      <c r="A323" s="16">
        <v>315</v>
      </c>
      <c r="B323" s="28" t="s">
        <v>572</v>
      </c>
      <c r="C323" s="28" t="s">
        <v>38</v>
      </c>
      <c r="D323" s="18">
        <v>7</v>
      </c>
      <c r="E323" s="18">
        <v>19.875</v>
      </c>
      <c r="F323" s="18">
        <v>30</v>
      </c>
      <c r="G323" s="19">
        <v>30</v>
      </c>
      <c r="H323" s="19">
        <v>20.25</v>
      </c>
      <c r="I323" s="19">
        <v>20</v>
      </c>
      <c r="J323" s="19">
        <v>10.875</v>
      </c>
      <c r="K323" s="19">
        <v>30</v>
      </c>
      <c r="L323" s="18">
        <v>10</v>
      </c>
      <c r="M323" s="20">
        <v>178</v>
      </c>
      <c r="N323" s="18">
        <v>7.12</v>
      </c>
      <c r="O323" s="14" t="s">
        <v>794</v>
      </c>
      <c r="P323" s="14" t="s">
        <v>795</v>
      </c>
      <c r="Q323" s="21">
        <v>1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2">
        <v>1</v>
      </c>
      <c r="X323" s="21">
        <v>0</v>
      </c>
      <c r="Y323" s="21">
        <v>0</v>
      </c>
    </row>
    <row r="324" spans="1:25" ht="16.5">
      <c r="A324" s="16">
        <v>316</v>
      </c>
      <c r="B324" s="28" t="s">
        <v>573</v>
      </c>
      <c r="C324" s="28" t="s">
        <v>574</v>
      </c>
      <c r="D324" s="18">
        <v>37</v>
      </c>
      <c r="E324" s="18">
        <v>34.125</v>
      </c>
      <c r="F324" s="18">
        <v>30.75</v>
      </c>
      <c r="G324" s="19">
        <v>30</v>
      </c>
      <c r="H324" s="19">
        <v>24.75</v>
      </c>
      <c r="I324" s="19">
        <v>21.666666666666668</v>
      </c>
      <c r="J324" s="19">
        <v>25.5</v>
      </c>
      <c r="K324" s="19">
        <v>40.875</v>
      </c>
      <c r="L324" s="18">
        <v>28</v>
      </c>
      <c r="M324" s="20">
        <v>272.66666666666663</v>
      </c>
      <c r="N324" s="18">
        <v>10.906666666666665</v>
      </c>
      <c r="O324" s="14" t="s">
        <v>796</v>
      </c>
      <c r="P324" s="14" t="s">
        <v>795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2">
        <v>0</v>
      </c>
      <c r="X324" s="21">
        <v>0</v>
      </c>
      <c r="Y324" s="21">
        <v>0</v>
      </c>
    </row>
    <row r="325" spans="1:25" ht="16.5">
      <c r="A325" s="16">
        <v>317</v>
      </c>
      <c r="B325" s="28" t="s">
        <v>575</v>
      </c>
      <c r="C325" s="28" t="s">
        <v>576</v>
      </c>
      <c r="D325" s="18">
        <v>31.5</v>
      </c>
      <c r="E325" s="18">
        <v>21.75</v>
      </c>
      <c r="F325" s="18">
        <v>30.5</v>
      </c>
      <c r="G325" s="19">
        <v>13.5</v>
      </c>
      <c r="H325" s="19">
        <v>26.25</v>
      </c>
      <c r="I325" s="19">
        <v>20.666666666666668</v>
      </c>
      <c r="J325" s="19">
        <v>13.5</v>
      </c>
      <c r="K325" s="19">
        <v>23.25</v>
      </c>
      <c r="L325" s="18">
        <v>19.329999999999998</v>
      </c>
      <c r="M325" s="20">
        <v>200.24666666666667</v>
      </c>
      <c r="N325" s="18">
        <v>8.0098666666666674</v>
      </c>
      <c r="O325" s="14" t="s">
        <v>794</v>
      </c>
      <c r="P325" s="14" t="s">
        <v>795</v>
      </c>
      <c r="Q325" s="21">
        <v>0</v>
      </c>
      <c r="R325" s="21">
        <v>0</v>
      </c>
      <c r="S325" s="21">
        <v>0</v>
      </c>
      <c r="T325" s="21">
        <v>1</v>
      </c>
      <c r="U325" s="21">
        <v>0</v>
      </c>
      <c r="V325" s="21">
        <v>0</v>
      </c>
      <c r="W325" s="22">
        <v>1</v>
      </c>
      <c r="X325" s="21">
        <v>0</v>
      </c>
      <c r="Y325" s="21">
        <v>0</v>
      </c>
    </row>
    <row r="326" spans="1:25" ht="16.5">
      <c r="A326" s="16">
        <v>318</v>
      </c>
      <c r="B326" s="28" t="s">
        <v>577</v>
      </c>
      <c r="C326" s="28" t="s">
        <v>109</v>
      </c>
      <c r="D326" s="18">
        <v>30</v>
      </c>
      <c r="E326" s="18">
        <v>29.25</v>
      </c>
      <c r="F326" s="18">
        <v>36.75</v>
      </c>
      <c r="G326" s="19">
        <v>7.875</v>
      </c>
      <c r="H326" s="19">
        <v>31.5</v>
      </c>
      <c r="I326" s="19">
        <v>20</v>
      </c>
      <c r="J326" s="19">
        <v>11.625</v>
      </c>
      <c r="K326" s="19">
        <v>30</v>
      </c>
      <c r="L326" s="18">
        <v>18</v>
      </c>
      <c r="M326" s="20">
        <v>215</v>
      </c>
      <c r="N326" s="18">
        <v>8.6</v>
      </c>
      <c r="O326" s="14" t="s">
        <v>794</v>
      </c>
      <c r="P326" s="14" t="s">
        <v>795</v>
      </c>
      <c r="Q326" s="21">
        <v>0</v>
      </c>
      <c r="R326" s="21">
        <v>0</v>
      </c>
      <c r="S326" s="21">
        <v>0</v>
      </c>
      <c r="T326" s="21">
        <v>1</v>
      </c>
      <c r="U326" s="21">
        <v>0</v>
      </c>
      <c r="V326" s="21">
        <v>0</v>
      </c>
      <c r="W326" s="22">
        <v>1</v>
      </c>
      <c r="X326" s="21">
        <v>0</v>
      </c>
      <c r="Y326" s="21">
        <v>0</v>
      </c>
    </row>
    <row r="327" spans="1:25" ht="16.5">
      <c r="A327" s="16">
        <v>319</v>
      </c>
      <c r="B327" s="28" t="s">
        <v>577</v>
      </c>
      <c r="C327" s="28" t="s">
        <v>182</v>
      </c>
      <c r="D327" s="18">
        <v>2.75</v>
      </c>
      <c r="E327" s="18">
        <v>28.125</v>
      </c>
      <c r="F327" s="18">
        <v>17.75</v>
      </c>
      <c r="G327" s="19">
        <v>15.75</v>
      </c>
      <c r="H327" s="19">
        <v>27.375</v>
      </c>
      <c r="I327" s="19">
        <v>16</v>
      </c>
      <c r="J327" s="19">
        <v>10.125</v>
      </c>
      <c r="K327" s="19">
        <v>30.75</v>
      </c>
      <c r="L327" s="18">
        <v>13.67</v>
      </c>
      <c r="M327" s="20">
        <v>162.29499999999999</v>
      </c>
      <c r="N327" s="18">
        <v>6.4917999999999996</v>
      </c>
      <c r="O327" s="14" t="s">
        <v>794</v>
      </c>
      <c r="P327" s="14" t="s">
        <v>795</v>
      </c>
      <c r="Q327" s="21">
        <v>1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2">
        <v>1</v>
      </c>
      <c r="X327" s="21">
        <v>0</v>
      </c>
      <c r="Y327" s="21">
        <v>0</v>
      </c>
    </row>
    <row r="328" spans="1:25" ht="16.5">
      <c r="A328" s="16">
        <v>320</v>
      </c>
      <c r="B328" s="28" t="s">
        <v>578</v>
      </c>
      <c r="C328" s="28" t="s">
        <v>579</v>
      </c>
      <c r="D328" s="18">
        <v>49.5</v>
      </c>
      <c r="E328" s="18">
        <v>31.5</v>
      </c>
      <c r="F328" s="18">
        <v>42.75</v>
      </c>
      <c r="G328" s="19">
        <v>37.5</v>
      </c>
      <c r="H328" s="19">
        <v>29.625</v>
      </c>
      <c r="I328" s="19">
        <v>22.666666666666668</v>
      </c>
      <c r="J328" s="19">
        <v>24.375</v>
      </c>
      <c r="K328" s="19">
        <v>46.5</v>
      </c>
      <c r="L328" s="18">
        <v>29</v>
      </c>
      <c r="M328" s="20">
        <v>313.41666666666663</v>
      </c>
      <c r="N328" s="18">
        <v>12.536666666666665</v>
      </c>
      <c r="O328" s="14" t="s">
        <v>796</v>
      </c>
      <c r="P328" s="14" t="s">
        <v>795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2">
        <v>0</v>
      </c>
      <c r="X328" s="21">
        <v>0</v>
      </c>
      <c r="Y328" s="21">
        <v>0</v>
      </c>
    </row>
    <row r="329" spans="1:25" ht="16.5">
      <c r="A329" s="16">
        <v>321</v>
      </c>
      <c r="B329" s="28" t="s">
        <v>580</v>
      </c>
      <c r="C329" s="28" t="s">
        <v>581</v>
      </c>
      <c r="D329" s="18">
        <v>34.75</v>
      </c>
      <c r="E329" s="18">
        <v>28.5</v>
      </c>
      <c r="F329" s="18">
        <v>23.75</v>
      </c>
      <c r="G329" s="19">
        <v>38.25</v>
      </c>
      <c r="H329" s="19">
        <v>26.625</v>
      </c>
      <c r="I329" s="19">
        <v>26.333333333333332</v>
      </c>
      <c r="J329" s="19">
        <v>12.75</v>
      </c>
      <c r="K329" s="19">
        <v>28.125</v>
      </c>
      <c r="L329" s="18">
        <v>21.67</v>
      </c>
      <c r="M329" s="20">
        <v>240.75333333333333</v>
      </c>
      <c r="N329" s="18">
        <v>9.6301333333333332</v>
      </c>
      <c r="O329" s="14" t="s">
        <v>794</v>
      </c>
      <c r="P329" s="14" t="s">
        <v>795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2">
        <v>1</v>
      </c>
      <c r="X329" s="21">
        <v>0</v>
      </c>
      <c r="Y329" s="21">
        <v>0</v>
      </c>
    </row>
    <row r="330" spans="1:25" ht="16.5">
      <c r="A330" s="16">
        <v>322</v>
      </c>
      <c r="B330" s="28" t="s">
        <v>582</v>
      </c>
      <c r="C330" s="28" t="s">
        <v>583</v>
      </c>
      <c r="D330" s="18">
        <v>30</v>
      </c>
      <c r="E330" s="18">
        <v>23.625</v>
      </c>
      <c r="F330" s="18">
        <v>31.5</v>
      </c>
      <c r="G330" s="19">
        <v>30</v>
      </c>
      <c r="H330" s="19">
        <v>25.125</v>
      </c>
      <c r="I330" s="19">
        <v>10.666666666666666</v>
      </c>
      <c r="J330" s="19">
        <v>10.5</v>
      </c>
      <c r="K330" s="19">
        <v>31.5</v>
      </c>
      <c r="L330" s="18">
        <v>12.33</v>
      </c>
      <c r="M330" s="20">
        <v>205.24666666666667</v>
      </c>
      <c r="N330" s="18">
        <v>8.2098666666666666</v>
      </c>
      <c r="O330" s="14" t="s">
        <v>794</v>
      </c>
      <c r="P330" s="14" t="s">
        <v>795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2">
        <v>1</v>
      </c>
      <c r="X330" s="21">
        <v>0</v>
      </c>
      <c r="Y330" s="21">
        <v>0</v>
      </c>
    </row>
    <row r="331" spans="1:25" ht="16.5">
      <c r="A331" s="16">
        <v>323</v>
      </c>
      <c r="B331" s="28" t="s">
        <v>584</v>
      </c>
      <c r="C331" s="28" t="s">
        <v>585</v>
      </c>
      <c r="D331" s="18">
        <v>24.5</v>
      </c>
      <c r="E331" s="18">
        <v>30.375</v>
      </c>
      <c r="F331" s="18">
        <v>27</v>
      </c>
      <c r="G331" s="19">
        <v>19.5</v>
      </c>
      <c r="H331" s="19">
        <v>25.125</v>
      </c>
      <c r="I331" s="19">
        <v>14.666666666666666</v>
      </c>
      <c r="J331" s="19">
        <v>11.625</v>
      </c>
      <c r="K331" s="19">
        <v>22.125</v>
      </c>
      <c r="L331" s="18">
        <v>14.33</v>
      </c>
      <c r="M331" s="20">
        <v>189.24666666666667</v>
      </c>
      <c r="N331" s="18">
        <v>7.569866666666667</v>
      </c>
      <c r="O331" s="14" t="s">
        <v>794</v>
      </c>
      <c r="P331" s="14" t="s">
        <v>795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2">
        <v>1</v>
      </c>
      <c r="X331" s="21">
        <v>0</v>
      </c>
      <c r="Y331" s="21">
        <v>0</v>
      </c>
    </row>
    <row r="332" spans="1:25" ht="16.5">
      <c r="A332" s="16">
        <v>324</v>
      </c>
      <c r="B332" s="28" t="s">
        <v>586</v>
      </c>
      <c r="C332" s="28" t="s">
        <v>321</v>
      </c>
      <c r="D332" s="18">
        <v>36.25</v>
      </c>
      <c r="E332" s="18">
        <v>33.75</v>
      </c>
      <c r="F332" s="18">
        <v>30</v>
      </c>
      <c r="G332" s="19">
        <v>27</v>
      </c>
      <c r="H332" s="19">
        <v>25.125</v>
      </c>
      <c r="I332" s="19">
        <v>17.333333333333332</v>
      </c>
      <c r="J332" s="19">
        <v>10.5</v>
      </c>
      <c r="K332" s="19">
        <v>41.25</v>
      </c>
      <c r="L332" s="18">
        <v>26</v>
      </c>
      <c r="M332" s="20">
        <v>247.20833333333334</v>
      </c>
      <c r="N332" s="18">
        <v>9.8883333333333336</v>
      </c>
      <c r="O332" s="14" t="s">
        <v>794</v>
      </c>
      <c r="P332" s="14" t="s">
        <v>795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2">
        <v>1</v>
      </c>
      <c r="X332" s="21">
        <v>0</v>
      </c>
      <c r="Y332" s="21">
        <v>0</v>
      </c>
    </row>
    <row r="333" spans="1:25" ht="16.5">
      <c r="A333" s="16">
        <v>325</v>
      </c>
      <c r="B333" s="28" t="s">
        <v>587</v>
      </c>
      <c r="C333" s="28" t="s">
        <v>588</v>
      </c>
      <c r="D333" s="18">
        <v>33.5</v>
      </c>
      <c r="E333" s="18">
        <v>36.375</v>
      </c>
      <c r="F333" s="18">
        <v>30</v>
      </c>
      <c r="G333" s="19">
        <v>21.75</v>
      </c>
      <c r="H333" s="19">
        <v>25.125</v>
      </c>
      <c r="I333" s="19">
        <v>20.666666666666668</v>
      </c>
      <c r="J333" s="19">
        <v>18.375</v>
      </c>
      <c r="K333" s="19">
        <v>31.125</v>
      </c>
      <c r="L333" s="18">
        <v>13.33</v>
      </c>
      <c r="M333" s="20">
        <v>230.24666666666667</v>
      </c>
      <c r="N333" s="18">
        <v>9.2098666666666666</v>
      </c>
      <c r="O333" s="14" t="s">
        <v>794</v>
      </c>
      <c r="P333" s="14" t="s">
        <v>795</v>
      </c>
      <c r="Q333" s="21">
        <v>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2">
        <v>0</v>
      </c>
      <c r="X333" s="21">
        <v>0</v>
      </c>
      <c r="Y333" s="21">
        <v>0</v>
      </c>
    </row>
    <row r="334" spans="1:25" ht="16.5">
      <c r="A334" s="16">
        <v>326</v>
      </c>
      <c r="B334" s="28" t="s">
        <v>589</v>
      </c>
      <c r="C334" s="28" t="s">
        <v>590</v>
      </c>
      <c r="D334" s="18">
        <v>43.75</v>
      </c>
      <c r="E334" s="18">
        <v>31.875</v>
      </c>
      <c r="F334" s="18">
        <v>39.75</v>
      </c>
      <c r="G334" s="19">
        <v>32.25</v>
      </c>
      <c r="H334" s="19">
        <v>28.125</v>
      </c>
      <c r="I334" s="19">
        <v>22.333333333333332</v>
      </c>
      <c r="J334" s="19">
        <v>20.25</v>
      </c>
      <c r="K334" s="19">
        <v>27.375</v>
      </c>
      <c r="L334" s="18">
        <v>23.67</v>
      </c>
      <c r="M334" s="20">
        <v>269.37833333333333</v>
      </c>
      <c r="N334" s="18">
        <v>10.775133333333333</v>
      </c>
      <c r="O334" s="14" t="s">
        <v>796</v>
      </c>
      <c r="P334" s="14" t="s">
        <v>795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2">
        <v>0</v>
      </c>
      <c r="X334" s="21">
        <v>0</v>
      </c>
      <c r="Y334" s="21">
        <v>0</v>
      </c>
    </row>
    <row r="335" spans="1:25" ht="16.5">
      <c r="A335" s="16">
        <v>327</v>
      </c>
      <c r="B335" s="28" t="s">
        <v>589</v>
      </c>
      <c r="C335" s="28" t="s">
        <v>591</v>
      </c>
      <c r="D335" s="18">
        <v>16</v>
      </c>
      <c r="E335" s="18">
        <v>28.875</v>
      </c>
      <c r="F335" s="18">
        <v>15.5</v>
      </c>
      <c r="G335" s="19">
        <v>11.25</v>
      </c>
      <c r="H335" s="19">
        <v>20.25</v>
      </c>
      <c r="I335" s="19">
        <v>17.333333333333332</v>
      </c>
      <c r="J335" s="19">
        <v>9.75</v>
      </c>
      <c r="K335" s="19">
        <v>28.875</v>
      </c>
      <c r="L335" s="18">
        <v>10</v>
      </c>
      <c r="M335" s="20">
        <v>157.83333333333331</v>
      </c>
      <c r="N335" s="18">
        <v>6.3133333333333326</v>
      </c>
      <c r="O335" s="14" t="s">
        <v>794</v>
      </c>
      <c r="P335" s="14" t="s">
        <v>795</v>
      </c>
      <c r="Q335" s="21">
        <v>0</v>
      </c>
      <c r="R335" s="21">
        <v>0</v>
      </c>
      <c r="S335" s="21">
        <v>0</v>
      </c>
      <c r="T335" s="21">
        <v>1</v>
      </c>
      <c r="U335" s="21">
        <v>0</v>
      </c>
      <c r="V335" s="21">
        <v>0</v>
      </c>
      <c r="W335" s="22">
        <v>1</v>
      </c>
      <c r="X335" s="21">
        <v>0</v>
      </c>
      <c r="Y335" s="21">
        <v>0</v>
      </c>
    </row>
    <row r="336" spans="1:25" ht="16.5">
      <c r="A336" s="16">
        <v>328</v>
      </c>
      <c r="B336" s="28" t="s">
        <v>592</v>
      </c>
      <c r="C336" s="28" t="s">
        <v>593</v>
      </c>
      <c r="D336" s="18">
        <v>48</v>
      </c>
      <c r="E336" s="18">
        <v>30.75</v>
      </c>
      <c r="F336" s="18">
        <v>42.25</v>
      </c>
      <c r="G336" s="19">
        <v>37.5</v>
      </c>
      <c r="H336" s="19">
        <v>41.25</v>
      </c>
      <c r="I336" s="19">
        <v>20.666666666666668</v>
      </c>
      <c r="J336" s="19">
        <v>16.5</v>
      </c>
      <c r="K336" s="19">
        <v>42</v>
      </c>
      <c r="L336" s="18">
        <v>27</v>
      </c>
      <c r="M336" s="20">
        <v>305.91666666666663</v>
      </c>
      <c r="N336" s="18">
        <v>12.236666666666665</v>
      </c>
      <c r="O336" s="14" t="s">
        <v>796</v>
      </c>
      <c r="P336" s="14" t="s">
        <v>795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2">
        <v>0</v>
      </c>
      <c r="X336" s="21">
        <v>0</v>
      </c>
      <c r="Y336" s="21">
        <v>0</v>
      </c>
    </row>
    <row r="337" spans="1:25" ht="16.5">
      <c r="A337" s="16">
        <v>329</v>
      </c>
      <c r="B337" s="28" t="s">
        <v>594</v>
      </c>
      <c r="C337" s="28" t="s">
        <v>595</v>
      </c>
      <c r="D337" s="18">
        <v>30</v>
      </c>
      <c r="E337" s="18">
        <v>22.5</v>
      </c>
      <c r="F337" s="18">
        <v>30.75</v>
      </c>
      <c r="G337" s="19">
        <v>19.5</v>
      </c>
      <c r="H337" s="19">
        <v>21</v>
      </c>
      <c r="I337" s="19">
        <v>16.666666666666668</v>
      </c>
      <c r="J337" s="19">
        <v>10.5</v>
      </c>
      <c r="K337" s="19">
        <v>33</v>
      </c>
      <c r="L337" s="18">
        <v>11.67</v>
      </c>
      <c r="M337" s="20">
        <v>195.58666666666664</v>
      </c>
      <c r="N337" s="18">
        <v>7.8234666666666657</v>
      </c>
      <c r="O337" s="14" t="s">
        <v>794</v>
      </c>
      <c r="P337" s="14" t="s">
        <v>795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2">
        <v>1</v>
      </c>
      <c r="X337" s="21">
        <v>0</v>
      </c>
      <c r="Y337" s="21">
        <v>0</v>
      </c>
    </row>
    <row r="338" spans="1:25" ht="16.5">
      <c r="A338" s="16">
        <v>330</v>
      </c>
      <c r="B338" s="28" t="s">
        <v>596</v>
      </c>
      <c r="C338" s="28" t="s">
        <v>597</v>
      </c>
      <c r="D338" s="18">
        <v>30.75</v>
      </c>
      <c r="E338" s="18">
        <v>21.375</v>
      </c>
      <c r="F338" s="18">
        <v>23</v>
      </c>
      <c r="G338" s="19">
        <v>11.25</v>
      </c>
      <c r="H338" s="19">
        <v>24</v>
      </c>
      <c r="I338" s="19">
        <v>19.333333333333332</v>
      </c>
      <c r="J338" s="19">
        <v>17.625</v>
      </c>
      <c r="K338" s="19">
        <v>29.25</v>
      </c>
      <c r="L338" s="18">
        <v>12.33</v>
      </c>
      <c r="M338" s="20">
        <v>188.91333333333336</v>
      </c>
      <c r="N338" s="18">
        <v>7.5565333333333342</v>
      </c>
      <c r="O338" s="14" t="s">
        <v>794</v>
      </c>
      <c r="P338" s="14" t="s">
        <v>795</v>
      </c>
      <c r="Q338" s="21">
        <v>0</v>
      </c>
      <c r="R338" s="21">
        <v>0</v>
      </c>
      <c r="S338" s="21">
        <v>0</v>
      </c>
      <c r="T338" s="21">
        <v>1</v>
      </c>
      <c r="U338" s="21">
        <v>0</v>
      </c>
      <c r="V338" s="21">
        <v>0</v>
      </c>
      <c r="W338" s="22">
        <v>0</v>
      </c>
      <c r="X338" s="21">
        <v>0</v>
      </c>
      <c r="Y338" s="21">
        <v>0</v>
      </c>
    </row>
    <row r="339" spans="1:25" ht="16.5">
      <c r="A339" s="16">
        <v>331</v>
      </c>
      <c r="B339" s="28" t="s">
        <v>598</v>
      </c>
      <c r="C339" s="28" t="s">
        <v>599</v>
      </c>
      <c r="D339" s="18">
        <v>41.5</v>
      </c>
      <c r="E339" s="18">
        <v>30.75</v>
      </c>
      <c r="F339" s="18">
        <v>23</v>
      </c>
      <c r="G339" s="19">
        <v>25.875</v>
      </c>
      <c r="H339" s="19">
        <v>25.125</v>
      </c>
      <c r="I339" s="19">
        <v>17.333333333333332</v>
      </c>
      <c r="J339" s="19">
        <v>12.375</v>
      </c>
      <c r="K339" s="19">
        <v>34.875</v>
      </c>
      <c r="L339" s="18">
        <v>16.329999999999998</v>
      </c>
      <c r="M339" s="20">
        <v>227.16333333333336</v>
      </c>
      <c r="N339" s="18">
        <v>9.0865333333333336</v>
      </c>
      <c r="O339" s="14" t="s">
        <v>794</v>
      </c>
      <c r="P339" s="14" t="s">
        <v>795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2">
        <v>1</v>
      </c>
      <c r="X339" s="21">
        <v>0</v>
      </c>
      <c r="Y339" s="21">
        <v>0</v>
      </c>
    </row>
    <row r="340" spans="1:25" ht="16.5">
      <c r="A340" s="16">
        <v>332</v>
      </c>
      <c r="B340" s="28" t="s">
        <v>598</v>
      </c>
      <c r="C340" s="28" t="s">
        <v>600</v>
      </c>
      <c r="D340" s="18">
        <v>40</v>
      </c>
      <c r="E340" s="18">
        <v>28.125</v>
      </c>
      <c r="F340" s="18">
        <v>24</v>
      </c>
      <c r="G340" s="19">
        <v>22.5</v>
      </c>
      <c r="H340" s="19">
        <v>30</v>
      </c>
      <c r="I340" s="19">
        <v>16</v>
      </c>
      <c r="J340" s="19">
        <v>16.125</v>
      </c>
      <c r="K340" s="19">
        <v>32.25</v>
      </c>
      <c r="L340" s="18">
        <v>20.329999999999998</v>
      </c>
      <c r="M340" s="20">
        <v>229.32999999999998</v>
      </c>
      <c r="N340" s="18">
        <v>9.1731999999999996</v>
      </c>
      <c r="O340" s="14" t="s">
        <v>794</v>
      </c>
      <c r="P340" s="14" t="s">
        <v>795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2">
        <v>0</v>
      </c>
      <c r="X340" s="21">
        <v>0</v>
      </c>
      <c r="Y340" s="21">
        <v>0</v>
      </c>
    </row>
    <row r="341" spans="1:25" ht="16.5">
      <c r="A341" s="16">
        <v>333</v>
      </c>
      <c r="B341" s="28" t="s">
        <v>601</v>
      </c>
      <c r="C341" s="28" t="s">
        <v>343</v>
      </c>
      <c r="D341" s="18">
        <v>33.25</v>
      </c>
      <c r="E341" s="18">
        <v>20.625</v>
      </c>
      <c r="F341" s="18">
        <v>16</v>
      </c>
      <c r="G341" s="19">
        <v>14.25</v>
      </c>
      <c r="H341" s="19">
        <v>29.625</v>
      </c>
      <c r="I341" s="19">
        <v>18</v>
      </c>
      <c r="J341" s="19">
        <v>13.5</v>
      </c>
      <c r="K341" s="19">
        <v>25.125</v>
      </c>
      <c r="L341" s="18">
        <v>17.329999999999998</v>
      </c>
      <c r="M341" s="20">
        <v>187.70499999999998</v>
      </c>
      <c r="N341" s="18">
        <v>7.5081999999999995</v>
      </c>
      <c r="O341" s="14" t="s">
        <v>794</v>
      </c>
      <c r="P341" s="14" t="s">
        <v>795</v>
      </c>
      <c r="Q341" s="21">
        <v>0</v>
      </c>
      <c r="R341" s="21">
        <v>0</v>
      </c>
      <c r="S341" s="21">
        <v>0</v>
      </c>
      <c r="T341" s="21">
        <v>1</v>
      </c>
      <c r="U341" s="21">
        <v>0</v>
      </c>
      <c r="V341" s="21">
        <v>0</v>
      </c>
      <c r="W341" s="22">
        <v>1</v>
      </c>
      <c r="X341" s="21">
        <v>0</v>
      </c>
      <c r="Y341" s="21">
        <v>0</v>
      </c>
    </row>
    <row r="342" spans="1:25" ht="16.5">
      <c r="A342" s="16">
        <v>334</v>
      </c>
      <c r="B342" s="28" t="s">
        <v>602</v>
      </c>
      <c r="C342" s="28" t="s">
        <v>433</v>
      </c>
      <c r="D342" s="18">
        <v>45.25</v>
      </c>
      <c r="E342" s="18">
        <v>33</v>
      </c>
      <c r="F342" s="18">
        <v>30</v>
      </c>
      <c r="G342" s="19">
        <v>26.25</v>
      </c>
      <c r="H342" s="19">
        <v>27.375</v>
      </c>
      <c r="I342" s="19">
        <v>21.333333333333332</v>
      </c>
      <c r="J342" s="19">
        <v>21.375</v>
      </c>
      <c r="K342" s="19">
        <v>34.125</v>
      </c>
      <c r="L342" s="18">
        <v>19.670000000000002</v>
      </c>
      <c r="M342" s="20">
        <v>258.37833333333333</v>
      </c>
      <c r="N342" s="18">
        <v>10.335133333333333</v>
      </c>
      <c r="O342" s="14" t="s">
        <v>796</v>
      </c>
      <c r="P342" s="14" t="s">
        <v>795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2">
        <v>0</v>
      </c>
      <c r="X342" s="21">
        <v>0</v>
      </c>
      <c r="Y342" s="21">
        <v>0</v>
      </c>
    </row>
    <row r="343" spans="1:25" ht="16.5">
      <c r="A343" s="16">
        <v>335</v>
      </c>
      <c r="B343" s="28" t="s">
        <v>603</v>
      </c>
      <c r="C343" s="28" t="s">
        <v>604</v>
      </c>
      <c r="D343" s="18">
        <v>47</v>
      </c>
      <c r="E343" s="18">
        <v>30.75</v>
      </c>
      <c r="F343" s="18">
        <v>22.75</v>
      </c>
      <c r="G343" s="19">
        <v>36</v>
      </c>
      <c r="H343" s="19">
        <v>30.75</v>
      </c>
      <c r="I343" s="19">
        <v>18.666666666666668</v>
      </c>
      <c r="J343" s="19">
        <v>12.375</v>
      </c>
      <c r="K343" s="19">
        <v>30</v>
      </c>
      <c r="L343" s="18">
        <v>20</v>
      </c>
      <c r="M343" s="20">
        <v>248.29166666666666</v>
      </c>
      <c r="N343" s="18">
        <v>9.9316666666666666</v>
      </c>
      <c r="O343" s="14" t="s">
        <v>794</v>
      </c>
      <c r="P343" s="14" t="s">
        <v>795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2">
        <v>1</v>
      </c>
      <c r="X343" s="21">
        <v>0</v>
      </c>
      <c r="Y343" s="21">
        <v>0</v>
      </c>
    </row>
    <row r="344" spans="1:25" ht="16.5">
      <c r="A344" s="16">
        <v>336</v>
      </c>
      <c r="B344" s="28" t="s">
        <v>605</v>
      </c>
      <c r="C344" s="28" t="s">
        <v>606</v>
      </c>
      <c r="D344" s="18">
        <v>33.25</v>
      </c>
      <c r="E344" s="18">
        <v>26.25</v>
      </c>
      <c r="F344" s="18">
        <v>35.25</v>
      </c>
      <c r="G344" s="19">
        <v>22.5</v>
      </c>
      <c r="H344" s="19">
        <v>25.5</v>
      </c>
      <c r="I344" s="19">
        <v>17.333333333333332</v>
      </c>
      <c r="J344" s="19">
        <v>14.625</v>
      </c>
      <c r="K344" s="19">
        <v>35.25</v>
      </c>
      <c r="L344" s="18">
        <v>18.329999999999998</v>
      </c>
      <c r="M344" s="20">
        <v>228.28833333333336</v>
      </c>
      <c r="N344" s="18">
        <v>9.1315333333333335</v>
      </c>
      <c r="O344" s="14" t="s">
        <v>794</v>
      </c>
      <c r="P344" s="14" t="s">
        <v>795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2">
        <v>1</v>
      </c>
      <c r="X344" s="21">
        <v>0</v>
      </c>
      <c r="Y344" s="21">
        <v>0</v>
      </c>
    </row>
    <row r="345" spans="1:25" ht="16.5">
      <c r="A345" s="16">
        <v>337</v>
      </c>
      <c r="B345" s="28" t="s">
        <v>607</v>
      </c>
      <c r="C345" s="28" t="s">
        <v>608</v>
      </c>
      <c r="D345" s="18">
        <v>43</v>
      </c>
      <c r="E345" s="18">
        <v>35.25</v>
      </c>
      <c r="F345" s="18">
        <v>25.75</v>
      </c>
      <c r="G345" s="19">
        <v>30</v>
      </c>
      <c r="H345" s="19">
        <v>27</v>
      </c>
      <c r="I345" s="19">
        <v>16.666666666666668</v>
      </c>
      <c r="J345" s="19">
        <v>21.375</v>
      </c>
      <c r="K345" s="19">
        <v>45.75</v>
      </c>
      <c r="L345" s="18">
        <v>19.670000000000002</v>
      </c>
      <c r="M345" s="20">
        <v>264.46166666666664</v>
      </c>
      <c r="N345" s="18">
        <v>10.578466666666666</v>
      </c>
      <c r="O345" s="14" t="s">
        <v>796</v>
      </c>
      <c r="P345" s="14" t="s">
        <v>795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2">
        <v>0</v>
      </c>
      <c r="X345" s="21">
        <v>0</v>
      </c>
      <c r="Y345" s="21">
        <v>0</v>
      </c>
    </row>
    <row r="346" spans="1:25" ht="16.5">
      <c r="A346" s="16">
        <v>338</v>
      </c>
      <c r="B346" s="28" t="s">
        <v>609</v>
      </c>
      <c r="C346" s="28" t="s">
        <v>610</v>
      </c>
      <c r="D346" s="18">
        <v>45.5</v>
      </c>
      <c r="E346" s="18">
        <v>31.5</v>
      </c>
      <c r="F346" s="18">
        <v>27</v>
      </c>
      <c r="G346" s="19">
        <v>27.75</v>
      </c>
      <c r="H346" s="19">
        <v>27</v>
      </c>
      <c r="I346" s="19">
        <v>25.333333333333332</v>
      </c>
      <c r="J346" s="19">
        <v>18.75</v>
      </c>
      <c r="K346" s="19">
        <v>29.25</v>
      </c>
      <c r="L346" s="18">
        <v>19.670000000000002</v>
      </c>
      <c r="M346" s="20">
        <v>251.75333333333333</v>
      </c>
      <c r="N346" s="18">
        <v>10.070133333333333</v>
      </c>
      <c r="O346" s="14" t="s">
        <v>796</v>
      </c>
      <c r="P346" s="14" t="s">
        <v>795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2">
        <v>0</v>
      </c>
      <c r="X346" s="21">
        <v>0</v>
      </c>
      <c r="Y346" s="21">
        <v>0</v>
      </c>
    </row>
    <row r="347" spans="1:25" ht="16.5">
      <c r="A347" s="16">
        <v>339</v>
      </c>
      <c r="B347" s="28" t="s">
        <v>611</v>
      </c>
      <c r="C347" s="28" t="s">
        <v>612</v>
      </c>
      <c r="D347" s="18">
        <v>31.5</v>
      </c>
      <c r="E347" s="18">
        <v>27.75</v>
      </c>
      <c r="F347" s="18">
        <v>29.5</v>
      </c>
      <c r="G347" s="19">
        <v>20.25</v>
      </c>
      <c r="H347" s="19">
        <v>24</v>
      </c>
      <c r="I347" s="19">
        <v>18</v>
      </c>
      <c r="J347" s="19">
        <v>13.125</v>
      </c>
      <c r="K347" s="19">
        <v>27.75</v>
      </c>
      <c r="L347" s="18">
        <v>14</v>
      </c>
      <c r="M347" s="20">
        <v>205.875</v>
      </c>
      <c r="N347" s="18">
        <v>8.2349999999999994</v>
      </c>
      <c r="O347" s="14" t="s">
        <v>794</v>
      </c>
      <c r="P347" s="14" t="s">
        <v>795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2">
        <v>1</v>
      </c>
      <c r="X347" s="21">
        <v>0</v>
      </c>
      <c r="Y347" s="21">
        <v>0</v>
      </c>
    </row>
    <row r="348" spans="1:25" ht="16.5">
      <c r="A348" s="16">
        <v>340</v>
      </c>
      <c r="B348" s="28" t="s">
        <v>613</v>
      </c>
      <c r="C348" s="28" t="s">
        <v>614</v>
      </c>
      <c r="D348" s="18">
        <v>35.25</v>
      </c>
      <c r="E348" s="18">
        <v>15.375</v>
      </c>
      <c r="F348" s="18">
        <v>17</v>
      </c>
      <c r="G348" s="19">
        <v>18</v>
      </c>
      <c r="H348" s="19">
        <v>13.5</v>
      </c>
      <c r="I348" s="19">
        <v>18.666666666666668</v>
      </c>
      <c r="J348" s="19">
        <v>9.375</v>
      </c>
      <c r="K348" s="19">
        <v>18.375</v>
      </c>
      <c r="L348" s="18">
        <v>17.329999999999998</v>
      </c>
      <c r="M348" s="20">
        <v>162.87166666666667</v>
      </c>
      <c r="N348" s="18">
        <v>6.5148666666666664</v>
      </c>
      <c r="O348" s="14" t="s">
        <v>794</v>
      </c>
      <c r="P348" s="14" t="s">
        <v>795</v>
      </c>
      <c r="Q348" s="21">
        <v>0</v>
      </c>
      <c r="R348" s="21">
        <v>0</v>
      </c>
      <c r="S348" s="21">
        <v>0</v>
      </c>
      <c r="T348" s="21">
        <v>0</v>
      </c>
      <c r="U348" s="21">
        <v>1</v>
      </c>
      <c r="V348" s="21">
        <v>0</v>
      </c>
      <c r="W348" s="22">
        <v>1</v>
      </c>
      <c r="X348" s="21">
        <v>0</v>
      </c>
      <c r="Y348" s="21">
        <v>0</v>
      </c>
    </row>
    <row r="349" spans="1:25" ht="16.5">
      <c r="A349" s="16">
        <v>341</v>
      </c>
      <c r="B349" s="28" t="s">
        <v>615</v>
      </c>
      <c r="C349" s="28" t="s">
        <v>616</v>
      </c>
      <c r="D349" s="18">
        <v>30</v>
      </c>
      <c r="E349" s="18">
        <v>25.5</v>
      </c>
      <c r="F349" s="18">
        <v>18.25</v>
      </c>
      <c r="G349" s="19">
        <v>13.875</v>
      </c>
      <c r="H349" s="19">
        <v>23.25</v>
      </c>
      <c r="I349" s="19">
        <v>20</v>
      </c>
      <c r="J349" s="19">
        <v>13.5</v>
      </c>
      <c r="K349" s="19">
        <v>33</v>
      </c>
      <c r="L349" s="18">
        <v>14.33</v>
      </c>
      <c r="M349" s="20">
        <v>191.70500000000001</v>
      </c>
      <c r="N349" s="18">
        <v>7.6682000000000006</v>
      </c>
      <c r="O349" s="14" t="s">
        <v>794</v>
      </c>
      <c r="P349" s="14" t="s">
        <v>795</v>
      </c>
      <c r="Q349" s="21">
        <v>0</v>
      </c>
      <c r="R349" s="21">
        <v>0</v>
      </c>
      <c r="S349" s="21">
        <v>0</v>
      </c>
      <c r="T349" s="21">
        <v>1</v>
      </c>
      <c r="U349" s="21">
        <v>0</v>
      </c>
      <c r="V349" s="21">
        <v>0</v>
      </c>
      <c r="W349" s="22">
        <v>1</v>
      </c>
      <c r="X349" s="21">
        <v>0</v>
      </c>
      <c r="Y349" s="21">
        <v>0</v>
      </c>
    </row>
    <row r="350" spans="1:25" ht="16.5">
      <c r="A350" s="16">
        <v>342</v>
      </c>
      <c r="B350" s="28" t="s">
        <v>617</v>
      </c>
      <c r="C350" s="28" t="s">
        <v>618</v>
      </c>
      <c r="D350" s="18">
        <v>37.25</v>
      </c>
      <c r="E350" s="18">
        <v>30.375</v>
      </c>
      <c r="F350" s="18">
        <v>34</v>
      </c>
      <c r="G350" s="19">
        <v>30.75</v>
      </c>
      <c r="H350" s="19">
        <v>27.75</v>
      </c>
      <c r="I350" s="19">
        <v>25.333333333333332</v>
      </c>
      <c r="J350" s="19">
        <v>15.375</v>
      </c>
      <c r="K350" s="19">
        <v>30.375</v>
      </c>
      <c r="L350" s="18">
        <v>25.33</v>
      </c>
      <c r="M350" s="20">
        <v>256.53833333333336</v>
      </c>
      <c r="N350" s="18">
        <v>10.261533333333334</v>
      </c>
      <c r="O350" s="14" t="s">
        <v>796</v>
      </c>
      <c r="P350" s="14" t="s">
        <v>795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2">
        <v>0</v>
      </c>
      <c r="X350" s="21">
        <v>0</v>
      </c>
      <c r="Y350" s="21">
        <v>0</v>
      </c>
    </row>
    <row r="351" spans="1:25" ht="16.5">
      <c r="A351" s="16">
        <v>343</v>
      </c>
      <c r="B351" s="28" t="s">
        <v>619</v>
      </c>
      <c r="C351" s="28" t="s">
        <v>620</v>
      </c>
      <c r="D351" s="18">
        <v>36</v>
      </c>
      <c r="E351" s="18">
        <v>26.25</v>
      </c>
      <c r="F351" s="18">
        <v>19.25</v>
      </c>
      <c r="G351" s="19">
        <v>30</v>
      </c>
      <c r="H351" s="19">
        <v>25.5</v>
      </c>
      <c r="I351" s="19">
        <v>24</v>
      </c>
      <c r="J351" s="19">
        <v>12.75</v>
      </c>
      <c r="K351" s="19">
        <v>30</v>
      </c>
      <c r="L351" s="18">
        <v>14.33</v>
      </c>
      <c r="M351" s="20">
        <v>218.08</v>
      </c>
      <c r="N351" s="18">
        <v>8.7232000000000003</v>
      </c>
      <c r="O351" s="14" t="s">
        <v>794</v>
      </c>
      <c r="P351" s="14" t="s">
        <v>795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2">
        <v>1</v>
      </c>
      <c r="X351" s="21">
        <v>0</v>
      </c>
      <c r="Y351" s="21">
        <v>0</v>
      </c>
    </row>
    <row r="352" spans="1:25" ht="16.5">
      <c r="A352" s="16">
        <v>344</v>
      </c>
      <c r="B352" s="28" t="s">
        <v>621</v>
      </c>
      <c r="C352" s="28" t="s">
        <v>88</v>
      </c>
      <c r="D352" s="18">
        <v>29.5</v>
      </c>
      <c r="E352" s="18">
        <v>28.125</v>
      </c>
      <c r="F352" s="18">
        <v>30</v>
      </c>
      <c r="G352" s="19">
        <v>28.125</v>
      </c>
      <c r="H352" s="19">
        <v>25.125</v>
      </c>
      <c r="I352" s="19">
        <v>22</v>
      </c>
      <c r="J352" s="19">
        <v>12.75</v>
      </c>
      <c r="K352" s="19">
        <v>24.75</v>
      </c>
      <c r="L352" s="18">
        <v>17</v>
      </c>
      <c r="M352" s="20">
        <v>217.375</v>
      </c>
      <c r="N352" s="18">
        <v>8.6950000000000003</v>
      </c>
      <c r="O352" s="14" t="s">
        <v>794</v>
      </c>
      <c r="P352" s="14" t="s">
        <v>795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2">
        <v>1</v>
      </c>
      <c r="X352" s="21">
        <v>0</v>
      </c>
      <c r="Y352" s="21">
        <v>0</v>
      </c>
    </row>
    <row r="353" spans="1:25" ht="16.5">
      <c r="A353" s="16">
        <v>345</v>
      </c>
      <c r="B353" s="28" t="s">
        <v>621</v>
      </c>
      <c r="C353" s="28" t="s">
        <v>142</v>
      </c>
      <c r="D353" s="18">
        <v>40.5</v>
      </c>
      <c r="E353" s="18">
        <v>28.125</v>
      </c>
      <c r="F353" s="18">
        <v>33</v>
      </c>
      <c r="G353" s="19">
        <v>23.625</v>
      </c>
      <c r="H353" s="19">
        <v>28.5</v>
      </c>
      <c r="I353" s="19">
        <v>21.333333333333332</v>
      </c>
      <c r="J353" s="19">
        <v>17.625</v>
      </c>
      <c r="K353" s="19">
        <v>29.25</v>
      </c>
      <c r="L353" s="18">
        <v>18</v>
      </c>
      <c r="M353" s="20">
        <v>239.95833333333334</v>
      </c>
      <c r="N353" s="18">
        <v>9.5983333333333345</v>
      </c>
      <c r="O353" s="14" t="s">
        <v>794</v>
      </c>
      <c r="P353" s="14" t="s">
        <v>795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2">
        <v>0</v>
      </c>
      <c r="X353" s="21">
        <v>0</v>
      </c>
      <c r="Y353" s="21">
        <v>0</v>
      </c>
    </row>
    <row r="354" spans="1:25" ht="16.5">
      <c r="A354" s="16">
        <v>346</v>
      </c>
      <c r="B354" s="28" t="s">
        <v>622</v>
      </c>
      <c r="C354" s="28" t="s">
        <v>623</v>
      </c>
      <c r="D354" s="18">
        <v>45</v>
      </c>
      <c r="E354" s="18">
        <v>25.5</v>
      </c>
      <c r="F354" s="18">
        <v>30</v>
      </c>
      <c r="G354" s="19">
        <v>28.875</v>
      </c>
      <c r="H354" s="19">
        <v>30</v>
      </c>
      <c r="I354" s="19">
        <v>22</v>
      </c>
      <c r="J354" s="19">
        <v>9.75</v>
      </c>
      <c r="K354" s="19">
        <v>23.25</v>
      </c>
      <c r="L354" s="18">
        <v>16.670000000000002</v>
      </c>
      <c r="M354" s="20">
        <v>231.04500000000002</v>
      </c>
      <c r="N354" s="18">
        <v>9.2418000000000013</v>
      </c>
      <c r="O354" s="14" t="s">
        <v>794</v>
      </c>
      <c r="P354" s="14" t="s">
        <v>795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2">
        <v>1</v>
      </c>
      <c r="X354" s="21">
        <v>0</v>
      </c>
      <c r="Y354" s="21">
        <v>0</v>
      </c>
    </row>
    <row r="355" spans="1:25" ht="16.5">
      <c r="A355" s="16">
        <v>347</v>
      </c>
      <c r="B355" s="28" t="s">
        <v>624</v>
      </c>
      <c r="C355" s="28" t="s">
        <v>98</v>
      </c>
      <c r="D355" s="18">
        <v>30</v>
      </c>
      <c r="E355" s="18">
        <v>31.875</v>
      </c>
      <c r="F355" s="18">
        <v>33</v>
      </c>
      <c r="G355" s="19">
        <v>9.375</v>
      </c>
      <c r="H355" s="19">
        <v>16.5</v>
      </c>
      <c r="I355" s="19">
        <v>14</v>
      </c>
      <c r="J355" s="19">
        <v>9</v>
      </c>
      <c r="K355" s="19">
        <v>36</v>
      </c>
      <c r="L355" s="18">
        <v>10.67</v>
      </c>
      <c r="M355" s="20">
        <v>190.42</v>
      </c>
      <c r="N355" s="18">
        <v>7.6167999999999996</v>
      </c>
      <c r="O355" s="14" t="s">
        <v>794</v>
      </c>
      <c r="P355" s="14" t="s">
        <v>795</v>
      </c>
      <c r="Q355" s="21">
        <v>0</v>
      </c>
      <c r="R355" s="21">
        <v>0</v>
      </c>
      <c r="S355" s="21">
        <v>0</v>
      </c>
      <c r="T355" s="21">
        <v>1</v>
      </c>
      <c r="U355" s="21">
        <v>0</v>
      </c>
      <c r="V355" s="21">
        <v>0</v>
      </c>
      <c r="W355" s="22">
        <v>1</v>
      </c>
      <c r="X355" s="21">
        <v>0</v>
      </c>
      <c r="Y355" s="21">
        <v>0</v>
      </c>
    </row>
    <row r="356" spans="1:25" ht="16.5">
      <c r="A356" s="16">
        <v>348</v>
      </c>
      <c r="B356" s="28" t="s">
        <v>625</v>
      </c>
      <c r="C356" s="28" t="s">
        <v>626</v>
      </c>
      <c r="D356" s="18">
        <v>9.25</v>
      </c>
      <c r="E356" s="18">
        <v>26.625</v>
      </c>
      <c r="F356" s="18">
        <v>13.5</v>
      </c>
      <c r="G356" s="19">
        <v>7.875</v>
      </c>
      <c r="H356" s="19">
        <v>22.875</v>
      </c>
      <c r="I356" s="19">
        <v>15.333333333333334</v>
      </c>
      <c r="J356" s="19">
        <v>9.375</v>
      </c>
      <c r="K356" s="19">
        <v>10.5</v>
      </c>
      <c r="L356" s="18">
        <v>8.67</v>
      </c>
      <c r="M356" s="20">
        <v>124.00333333333333</v>
      </c>
      <c r="N356" s="18">
        <v>4.9601333333333333</v>
      </c>
      <c r="O356" s="14" t="s">
        <v>794</v>
      </c>
      <c r="P356" s="14" t="s">
        <v>795</v>
      </c>
      <c r="Q356" s="21">
        <v>1</v>
      </c>
      <c r="R356" s="21">
        <v>0</v>
      </c>
      <c r="S356" s="21">
        <v>1</v>
      </c>
      <c r="T356" s="21">
        <v>1</v>
      </c>
      <c r="U356" s="21">
        <v>0</v>
      </c>
      <c r="V356" s="21">
        <v>0</v>
      </c>
      <c r="W356" s="22">
        <v>1</v>
      </c>
      <c r="X356" s="21">
        <v>1</v>
      </c>
      <c r="Y356" s="21">
        <v>1</v>
      </c>
    </row>
    <row r="357" spans="1:25" ht="16.5">
      <c r="A357" s="16">
        <v>349</v>
      </c>
      <c r="B357" s="28" t="s">
        <v>627</v>
      </c>
      <c r="C357" s="28" t="s">
        <v>556</v>
      </c>
      <c r="D357" s="18">
        <v>46</v>
      </c>
      <c r="E357" s="18">
        <v>42.75</v>
      </c>
      <c r="F357" s="18">
        <v>30</v>
      </c>
      <c r="G357" s="19">
        <v>33</v>
      </c>
      <c r="H357" s="19">
        <v>29.625</v>
      </c>
      <c r="I357" s="19">
        <v>23.333333333333332</v>
      </c>
      <c r="J357" s="19">
        <v>15</v>
      </c>
      <c r="K357" s="19">
        <v>40.125</v>
      </c>
      <c r="L357" s="18">
        <v>21</v>
      </c>
      <c r="M357" s="20">
        <v>280.83333333333337</v>
      </c>
      <c r="N357" s="18">
        <v>11.233333333333334</v>
      </c>
      <c r="O357" s="14" t="s">
        <v>796</v>
      </c>
      <c r="P357" s="14" t="s">
        <v>795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2">
        <v>0</v>
      </c>
      <c r="X357" s="21">
        <v>0</v>
      </c>
      <c r="Y357" s="21">
        <v>0</v>
      </c>
    </row>
    <row r="358" spans="1:25" ht="16.5">
      <c r="A358" s="16">
        <v>350</v>
      </c>
      <c r="B358" s="28" t="s">
        <v>628</v>
      </c>
      <c r="C358" s="28" t="s">
        <v>122</v>
      </c>
      <c r="D358" s="18">
        <v>12.75</v>
      </c>
      <c r="E358" s="18">
        <v>23.25</v>
      </c>
      <c r="F358" s="18">
        <v>16.75</v>
      </c>
      <c r="G358" s="19">
        <v>33</v>
      </c>
      <c r="H358" s="19">
        <v>21.375</v>
      </c>
      <c r="I358" s="19">
        <v>12</v>
      </c>
      <c r="J358" s="19">
        <v>8.25</v>
      </c>
      <c r="K358" s="19">
        <v>39</v>
      </c>
      <c r="L358" s="18">
        <v>8.67</v>
      </c>
      <c r="M358" s="20">
        <v>175.04499999999999</v>
      </c>
      <c r="N358" s="18">
        <v>7.0017999999999994</v>
      </c>
      <c r="O358" s="14" t="s">
        <v>794</v>
      </c>
      <c r="P358" s="14" t="s">
        <v>795</v>
      </c>
      <c r="Q358" s="21">
        <v>1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2">
        <v>1</v>
      </c>
      <c r="X358" s="21">
        <v>0</v>
      </c>
      <c r="Y358" s="21">
        <v>1</v>
      </c>
    </row>
    <row r="359" spans="1:25" ht="16.5">
      <c r="A359" s="16">
        <v>351</v>
      </c>
      <c r="B359" s="28" t="s">
        <v>629</v>
      </c>
      <c r="C359" s="28" t="s">
        <v>630</v>
      </c>
      <c r="D359" s="18">
        <v>35</v>
      </c>
      <c r="E359" s="18">
        <v>36.75</v>
      </c>
      <c r="F359" s="18">
        <v>32.25</v>
      </c>
      <c r="G359" s="19">
        <v>38.25</v>
      </c>
      <c r="H359" s="19">
        <v>30</v>
      </c>
      <c r="I359" s="19">
        <v>16.666666666666668</v>
      </c>
      <c r="J359" s="19">
        <v>15</v>
      </c>
      <c r="K359" s="19">
        <v>39.75</v>
      </c>
      <c r="L359" s="18">
        <v>22.67</v>
      </c>
      <c r="M359" s="20">
        <v>266.33666666666664</v>
      </c>
      <c r="N359" s="18">
        <v>10.653466666666667</v>
      </c>
      <c r="O359" s="14" t="s">
        <v>796</v>
      </c>
      <c r="P359" s="14" t="s">
        <v>795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2">
        <v>0</v>
      </c>
      <c r="X359" s="21">
        <v>0</v>
      </c>
      <c r="Y359" s="21">
        <v>0</v>
      </c>
    </row>
    <row r="360" spans="1:25" ht="16.5">
      <c r="A360" s="16">
        <v>352</v>
      </c>
      <c r="B360" s="28" t="s">
        <v>631</v>
      </c>
      <c r="C360" s="28" t="s">
        <v>542</v>
      </c>
      <c r="D360" s="18">
        <v>40.75</v>
      </c>
      <c r="E360" s="18">
        <v>38.25</v>
      </c>
      <c r="F360" s="18">
        <v>33.5</v>
      </c>
      <c r="G360" s="19">
        <v>26.625</v>
      </c>
      <c r="H360" s="19">
        <v>29.25</v>
      </c>
      <c r="I360" s="19">
        <v>20</v>
      </c>
      <c r="J360" s="19">
        <v>17.25</v>
      </c>
      <c r="K360" s="19">
        <v>30</v>
      </c>
      <c r="L360" s="18">
        <v>28.67</v>
      </c>
      <c r="M360" s="20">
        <v>264.29500000000002</v>
      </c>
      <c r="N360" s="18">
        <v>10.571800000000001</v>
      </c>
      <c r="O360" s="14" t="s">
        <v>796</v>
      </c>
      <c r="P360" s="14" t="s">
        <v>795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2">
        <v>0</v>
      </c>
      <c r="X360" s="21">
        <v>0</v>
      </c>
      <c r="Y360" s="21">
        <v>0</v>
      </c>
    </row>
    <row r="361" spans="1:25" ht="16.5">
      <c r="A361" s="16">
        <v>353</v>
      </c>
      <c r="B361" s="28" t="s">
        <v>632</v>
      </c>
      <c r="C361" s="28" t="s">
        <v>633</v>
      </c>
      <c r="D361" s="18">
        <v>35.25</v>
      </c>
      <c r="E361" s="18">
        <v>22.875</v>
      </c>
      <c r="F361" s="18">
        <v>28</v>
      </c>
      <c r="G361" s="19">
        <v>23.25</v>
      </c>
      <c r="H361" s="19">
        <v>26.25</v>
      </c>
      <c r="I361" s="19">
        <v>17.333333333333332</v>
      </c>
      <c r="J361" s="19">
        <v>17.625</v>
      </c>
      <c r="K361" s="19">
        <v>26.25</v>
      </c>
      <c r="L361" s="18">
        <v>18.670000000000002</v>
      </c>
      <c r="M361" s="20">
        <v>215.50333333333333</v>
      </c>
      <c r="N361" s="18">
        <v>8.6201333333333334</v>
      </c>
      <c r="O361" s="14" t="s">
        <v>794</v>
      </c>
      <c r="P361" s="14" t="s">
        <v>795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2">
        <v>0</v>
      </c>
      <c r="X361" s="21">
        <v>0</v>
      </c>
      <c r="Y361" s="21">
        <v>0</v>
      </c>
    </row>
    <row r="362" spans="1:25" ht="16.5">
      <c r="A362" s="16">
        <v>354</v>
      </c>
      <c r="B362" s="28" t="s">
        <v>632</v>
      </c>
      <c r="C362" s="28" t="s">
        <v>634</v>
      </c>
      <c r="D362" s="18">
        <v>19</v>
      </c>
      <c r="E362" s="18">
        <v>21.375</v>
      </c>
      <c r="F362" s="18">
        <v>18.25</v>
      </c>
      <c r="G362" s="19">
        <v>12.75</v>
      </c>
      <c r="H362" s="19">
        <v>24.75</v>
      </c>
      <c r="I362" s="19">
        <v>16.666666666666668</v>
      </c>
      <c r="J362" s="19">
        <v>9</v>
      </c>
      <c r="K362" s="19">
        <v>16.5</v>
      </c>
      <c r="L362" s="18">
        <v>18.670000000000002</v>
      </c>
      <c r="M362" s="20">
        <v>156.9616666666667</v>
      </c>
      <c r="N362" s="18">
        <v>6.2784666666666684</v>
      </c>
      <c r="O362" s="14" t="s">
        <v>794</v>
      </c>
      <c r="P362" s="14" t="s">
        <v>795</v>
      </c>
      <c r="Q362" s="21">
        <v>0</v>
      </c>
      <c r="R362" s="21">
        <v>0</v>
      </c>
      <c r="S362" s="21">
        <v>0</v>
      </c>
      <c r="T362" s="21">
        <v>1</v>
      </c>
      <c r="U362" s="21">
        <v>0</v>
      </c>
      <c r="V362" s="21">
        <v>0</v>
      </c>
      <c r="W362" s="22">
        <v>1</v>
      </c>
      <c r="X362" s="21">
        <v>0</v>
      </c>
      <c r="Y362" s="21">
        <v>0</v>
      </c>
    </row>
    <row r="363" spans="1:25" ht="16.5">
      <c r="A363" s="16">
        <v>355</v>
      </c>
      <c r="B363" s="28" t="s">
        <v>635</v>
      </c>
      <c r="C363" s="28" t="s">
        <v>636</v>
      </c>
      <c r="D363" s="18">
        <v>40.75</v>
      </c>
      <c r="E363" s="18">
        <v>35.625</v>
      </c>
      <c r="F363" s="18">
        <v>32.25</v>
      </c>
      <c r="G363" s="19">
        <v>33.75</v>
      </c>
      <c r="H363" s="19">
        <v>32.625</v>
      </c>
      <c r="I363" s="19">
        <v>22.666666666666668</v>
      </c>
      <c r="J363" s="19">
        <v>24</v>
      </c>
      <c r="K363" s="19">
        <v>37.5</v>
      </c>
      <c r="L363" s="18">
        <v>20</v>
      </c>
      <c r="M363" s="20">
        <v>279.16666666666663</v>
      </c>
      <c r="N363" s="18">
        <v>11.166666666666664</v>
      </c>
      <c r="O363" s="14" t="s">
        <v>796</v>
      </c>
      <c r="P363" s="14" t="s">
        <v>795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2">
        <v>0</v>
      </c>
      <c r="X363" s="21">
        <v>0</v>
      </c>
      <c r="Y363" s="21">
        <v>0</v>
      </c>
    </row>
    <row r="364" spans="1:25" ht="16.5">
      <c r="A364" s="16">
        <v>356</v>
      </c>
      <c r="B364" s="28" t="s">
        <v>637</v>
      </c>
      <c r="C364" s="28" t="s">
        <v>242</v>
      </c>
      <c r="D364" s="18">
        <v>19.75</v>
      </c>
      <c r="E364" s="18">
        <v>30</v>
      </c>
      <c r="F364" s="18">
        <v>22.5</v>
      </c>
      <c r="G364" s="19">
        <v>24</v>
      </c>
      <c r="H364" s="19">
        <v>25.125</v>
      </c>
      <c r="I364" s="19">
        <v>18.666666666666668</v>
      </c>
      <c r="J364" s="19">
        <v>12.375</v>
      </c>
      <c r="K364" s="19">
        <v>14.25</v>
      </c>
      <c r="L364" s="18">
        <v>17.670000000000002</v>
      </c>
      <c r="M364" s="20">
        <v>184.33666666666664</v>
      </c>
      <c r="N364" s="18">
        <v>7.3734666666666655</v>
      </c>
      <c r="O364" s="14" t="s">
        <v>794</v>
      </c>
      <c r="P364" s="14" t="s">
        <v>795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2">
        <v>1</v>
      </c>
      <c r="X364" s="21">
        <v>1</v>
      </c>
      <c r="Y364" s="21">
        <v>0</v>
      </c>
    </row>
    <row r="365" spans="1:25" ht="16.5">
      <c r="A365" s="16">
        <v>357</v>
      </c>
      <c r="B365" s="28" t="s">
        <v>638</v>
      </c>
      <c r="C365" s="28" t="s">
        <v>639</v>
      </c>
      <c r="D365" s="18">
        <v>46.25</v>
      </c>
      <c r="E365" s="18">
        <v>35.625</v>
      </c>
      <c r="F365" s="18">
        <v>35.25</v>
      </c>
      <c r="G365" s="19">
        <v>38.25</v>
      </c>
      <c r="H365" s="19">
        <v>37.5</v>
      </c>
      <c r="I365" s="19">
        <v>24</v>
      </c>
      <c r="J365" s="19">
        <v>25.5</v>
      </c>
      <c r="K365" s="19">
        <v>41.625</v>
      </c>
      <c r="L365" s="18">
        <v>29</v>
      </c>
      <c r="M365" s="20">
        <v>313</v>
      </c>
      <c r="N365" s="18">
        <v>12.52</v>
      </c>
      <c r="O365" s="14" t="s">
        <v>796</v>
      </c>
      <c r="P365" s="14" t="s">
        <v>795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2">
        <v>0</v>
      </c>
      <c r="X365" s="21">
        <v>0</v>
      </c>
      <c r="Y365" s="21">
        <v>0</v>
      </c>
    </row>
    <row r="366" spans="1:25" ht="16.5">
      <c r="A366" s="16">
        <v>358</v>
      </c>
      <c r="B366" s="28" t="s">
        <v>640</v>
      </c>
      <c r="C366" s="28" t="s">
        <v>98</v>
      </c>
      <c r="D366" s="18">
        <v>20</v>
      </c>
      <c r="E366" s="18">
        <v>21</v>
      </c>
      <c r="F366" s="18">
        <v>14.5</v>
      </c>
      <c r="G366" s="19">
        <v>12.75</v>
      </c>
      <c r="H366" s="19">
        <v>31.5</v>
      </c>
      <c r="I366" s="19">
        <v>17.333333333333332</v>
      </c>
      <c r="J366" s="19">
        <v>16.125</v>
      </c>
      <c r="K366" s="19">
        <v>36</v>
      </c>
      <c r="L366" s="18">
        <v>9.67</v>
      </c>
      <c r="M366" s="20">
        <v>178.8783333333333</v>
      </c>
      <c r="N366" s="18">
        <v>7.1551333333333318</v>
      </c>
      <c r="O366" s="14" t="s">
        <v>794</v>
      </c>
      <c r="P366" s="14" t="s">
        <v>795</v>
      </c>
      <c r="Q366" s="21">
        <v>0</v>
      </c>
      <c r="R366" s="21">
        <v>0</v>
      </c>
      <c r="S366" s="21">
        <v>1</v>
      </c>
      <c r="T366" s="21">
        <v>1</v>
      </c>
      <c r="U366" s="21">
        <v>0</v>
      </c>
      <c r="V366" s="21">
        <v>0</v>
      </c>
      <c r="W366" s="22">
        <v>0</v>
      </c>
      <c r="X366" s="21">
        <v>0</v>
      </c>
      <c r="Y366" s="21">
        <v>1</v>
      </c>
    </row>
    <row r="367" spans="1:25" ht="16.5">
      <c r="A367" s="16">
        <v>359</v>
      </c>
      <c r="B367" s="28" t="s">
        <v>641</v>
      </c>
      <c r="C367" s="28" t="s">
        <v>642</v>
      </c>
      <c r="D367" s="18">
        <v>36.5</v>
      </c>
      <c r="E367" s="18">
        <v>37.5</v>
      </c>
      <c r="F367" s="18">
        <v>31.25</v>
      </c>
      <c r="G367" s="19">
        <v>24.375</v>
      </c>
      <c r="H367" s="19">
        <v>28.875</v>
      </c>
      <c r="I367" s="19">
        <v>23.666666666666668</v>
      </c>
      <c r="J367" s="19">
        <v>16.875</v>
      </c>
      <c r="K367" s="19">
        <v>29.625</v>
      </c>
      <c r="L367" s="18">
        <v>24.33</v>
      </c>
      <c r="M367" s="20">
        <v>252.99666666666667</v>
      </c>
      <c r="N367" s="18">
        <v>10.119866666666667</v>
      </c>
      <c r="O367" s="14" t="s">
        <v>796</v>
      </c>
      <c r="P367" s="14" t="s">
        <v>795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2">
        <v>0</v>
      </c>
      <c r="X367" s="21">
        <v>0</v>
      </c>
      <c r="Y367" s="21">
        <v>0</v>
      </c>
    </row>
    <row r="368" spans="1:25" ht="16.5">
      <c r="A368" s="16">
        <v>360</v>
      </c>
      <c r="B368" s="28" t="s">
        <v>643</v>
      </c>
      <c r="C368" s="28" t="s">
        <v>470</v>
      </c>
      <c r="D368" s="18">
        <v>31</v>
      </c>
      <c r="E368" s="18">
        <v>27.375</v>
      </c>
      <c r="F368" s="18">
        <v>15</v>
      </c>
      <c r="G368" s="19">
        <v>30</v>
      </c>
      <c r="H368" s="19">
        <v>30</v>
      </c>
      <c r="I368" s="19">
        <v>16.666666666666668</v>
      </c>
      <c r="J368" s="19">
        <v>10.875</v>
      </c>
      <c r="K368" s="19">
        <v>30</v>
      </c>
      <c r="L368" s="18">
        <v>7.33</v>
      </c>
      <c r="M368" s="20">
        <v>198.24666666666667</v>
      </c>
      <c r="N368" s="18">
        <v>7.9298666666666664</v>
      </c>
      <c r="O368" s="14" t="s">
        <v>794</v>
      </c>
      <c r="P368" s="14" t="s">
        <v>795</v>
      </c>
      <c r="Q368" s="21">
        <v>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2">
        <v>1</v>
      </c>
      <c r="X368" s="21">
        <v>0</v>
      </c>
      <c r="Y368" s="21">
        <v>1</v>
      </c>
    </row>
    <row r="369" spans="1:25" ht="16.5">
      <c r="A369" s="16">
        <v>361</v>
      </c>
      <c r="B369" s="28" t="s">
        <v>644</v>
      </c>
      <c r="C369" s="28" t="s">
        <v>645</v>
      </c>
      <c r="D369" s="18">
        <v>52</v>
      </c>
      <c r="E369" s="18">
        <v>39.75</v>
      </c>
      <c r="F369" s="18">
        <v>34.25</v>
      </c>
      <c r="G369" s="19">
        <v>41.25</v>
      </c>
      <c r="H369" s="19">
        <v>29.625</v>
      </c>
      <c r="I369" s="19">
        <v>19.333333333333332</v>
      </c>
      <c r="J369" s="19">
        <v>15</v>
      </c>
      <c r="K369" s="19">
        <v>34.875</v>
      </c>
      <c r="L369" s="18">
        <v>17.670000000000002</v>
      </c>
      <c r="M369" s="20">
        <v>283.75333333333339</v>
      </c>
      <c r="N369" s="18">
        <v>11.350133333333336</v>
      </c>
      <c r="O369" s="14" t="s">
        <v>796</v>
      </c>
      <c r="P369" s="14" t="s">
        <v>795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2">
        <v>0</v>
      </c>
      <c r="X369" s="21">
        <v>0</v>
      </c>
      <c r="Y369" s="21">
        <v>0</v>
      </c>
    </row>
    <row r="370" spans="1:25" ht="16.5">
      <c r="A370" s="16">
        <v>362</v>
      </c>
      <c r="B370" s="28" t="s">
        <v>646</v>
      </c>
      <c r="C370" s="28" t="s">
        <v>203</v>
      </c>
      <c r="D370" s="18">
        <v>37.75</v>
      </c>
      <c r="E370" s="18">
        <v>26.625</v>
      </c>
      <c r="F370" s="18">
        <v>31.5</v>
      </c>
      <c r="G370" s="19">
        <v>30.75</v>
      </c>
      <c r="H370" s="19">
        <v>29.25</v>
      </c>
      <c r="I370" s="19">
        <v>23</v>
      </c>
      <c r="J370" s="19">
        <v>11.25</v>
      </c>
      <c r="K370" s="19">
        <v>36</v>
      </c>
      <c r="L370" s="18">
        <v>15.33</v>
      </c>
      <c r="M370" s="20">
        <v>241.45500000000001</v>
      </c>
      <c r="N370" s="18">
        <v>9.6582000000000008</v>
      </c>
      <c r="O370" s="14" t="s">
        <v>794</v>
      </c>
      <c r="P370" s="14" t="s">
        <v>795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2">
        <v>1</v>
      </c>
      <c r="X370" s="21">
        <v>0</v>
      </c>
      <c r="Y370" s="21">
        <v>0</v>
      </c>
    </row>
    <row r="371" spans="1:25" ht="16.5">
      <c r="A371" s="16">
        <v>363</v>
      </c>
      <c r="B371" s="28" t="s">
        <v>647</v>
      </c>
      <c r="C371" s="28" t="s">
        <v>648</v>
      </c>
      <c r="D371" s="18">
        <v>44.25</v>
      </c>
      <c r="E371" s="18">
        <v>41.625</v>
      </c>
      <c r="F371" s="18">
        <v>35</v>
      </c>
      <c r="G371" s="19">
        <v>42.75</v>
      </c>
      <c r="H371" s="19">
        <v>29.625</v>
      </c>
      <c r="I371" s="19">
        <v>27.333333333333332</v>
      </c>
      <c r="J371" s="19">
        <v>15</v>
      </c>
      <c r="K371" s="19">
        <v>38.625</v>
      </c>
      <c r="L371" s="18">
        <v>25</v>
      </c>
      <c r="M371" s="20">
        <v>299.20833333333337</v>
      </c>
      <c r="N371" s="18">
        <v>11.968333333333335</v>
      </c>
      <c r="O371" s="14" t="s">
        <v>796</v>
      </c>
      <c r="P371" s="14" t="s">
        <v>795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2">
        <v>0</v>
      </c>
      <c r="X371" s="21">
        <v>0</v>
      </c>
      <c r="Y371" s="21">
        <v>0</v>
      </c>
    </row>
    <row r="372" spans="1:25" ht="16.5">
      <c r="A372" s="16">
        <v>364</v>
      </c>
      <c r="B372" s="28" t="s">
        <v>649</v>
      </c>
      <c r="C372" s="28" t="s">
        <v>42</v>
      </c>
      <c r="D372" s="18">
        <v>18.25</v>
      </c>
      <c r="E372" s="18">
        <v>24</v>
      </c>
      <c r="F372" s="18">
        <v>22.5</v>
      </c>
      <c r="G372" s="19">
        <v>30</v>
      </c>
      <c r="H372" s="19">
        <v>23.25</v>
      </c>
      <c r="I372" s="19">
        <v>16.666666666666668</v>
      </c>
      <c r="J372" s="19">
        <v>14.25</v>
      </c>
      <c r="K372" s="19">
        <v>27.75</v>
      </c>
      <c r="L372" s="18">
        <v>11.67</v>
      </c>
      <c r="M372" s="20">
        <v>188.33666666666664</v>
      </c>
      <c r="N372" s="18">
        <v>7.5334666666666656</v>
      </c>
      <c r="O372" s="14" t="s">
        <v>794</v>
      </c>
      <c r="P372" s="14" t="s">
        <v>795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2">
        <v>1</v>
      </c>
      <c r="X372" s="21">
        <v>0</v>
      </c>
      <c r="Y372" s="21">
        <v>0</v>
      </c>
    </row>
    <row r="373" spans="1:25" ht="16.5">
      <c r="A373" s="16">
        <v>365</v>
      </c>
      <c r="B373" s="28" t="s">
        <v>650</v>
      </c>
      <c r="C373" s="28" t="s">
        <v>517</v>
      </c>
      <c r="D373" s="18">
        <v>15.25</v>
      </c>
      <c r="E373" s="18">
        <v>18</v>
      </c>
      <c r="F373" s="18">
        <v>18</v>
      </c>
      <c r="G373" s="19">
        <v>18</v>
      </c>
      <c r="H373" s="19">
        <v>25.5</v>
      </c>
      <c r="I373" s="19">
        <v>12.666666666666666</v>
      </c>
      <c r="J373" s="19">
        <v>2.25</v>
      </c>
      <c r="K373" s="19">
        <v>24.375</v>
      </c>
      <c r="L373" s="18">
        <v>23.33</v>
      </c>
      <c r="M373" s="20">
        <v>157.37166666666667</v>
      </c>
      <c r="N373" s="18">
        <v>6.2948666666666666</v>
      </c>
      <c r="O373" s="14" t="s">
        <v>794</v>
      </c>
      <c r="P373" s="14" t="s">
        <v>795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2">
        <v>1</v>
      </c>
      <c r="X373" s="21">
        <v>0</v>
      </c>
      <c r="Y373" s="21">
        <v>0</v>
      </c>
    </row>
    <row r="374" spans="1:25" ht="16.5">
      <c r="A374" s="16">
        <v>366</v>
      </c>
      <c r="B374" s="28" t="s">
        <v>651</v>
      </c>
      <c r="C374" s="28" t="s">
        <v>652</v>
      </c>
      <c r="D374" s="18">
        <v>42.75</v>
      </c>
      <c r="E374" s="18">
        <v>37.125</v>
      </c>
      <c r="F374" s="18">
        <v>41</v>
      </c>
      <c r="G374" s="19">
        <v>30</v>
      </c>
      <c r="H374" s="19">
        <v>20.25</v>
      </c>
      <c r="I374" s="19">
        <v>22.666666666666668</v>
      </c>
      <c r="J374" s="19">
        <v>25.5</v>
      </c>
      <c r="K374" s="19">
        <v>45.75</v>
      </c>
      <c r="L374" s="18">
        <v>13</v>
      </c>
      <c r="M374" s="20">
        <v>278.04166666666663</v>
      </c>
      <c r="N374" s="18">
        <v>11.121666666666664</v>
      </c>
      <c r="O374" s="14" t="s">
        <v>796</v>
      </c>
      <c r="P374" s="14" t="s">
        <v>795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2">
        <v>0</v>
      </c>
      <c r="X374" s="21">
        <v>0</v>
      </c>
      <c r="Y374" s="21">
        <v>0</v>
      </c>
    </row>
    <row r="375" spans="1:25" ht="16.5">
      <c r="A375" s="16">
        <v>367</v>
      </c>
      <c r="B375" s="28" t="s">
        <v>653</v>
      </c>
      <c r="C375" s="28" t="s">
        <v>654</v>
      </c>
      <c r="D375" s="18">
        <v>16.75</v>
      </c>
      <c r="E375" s="18">
        <v>18</v>
      </c>
      <c r="F375" s="18">
        <v>33</v>
      </c>
      <c r="G375" s="19">
        <v>9.75</v>
      </c>
      <c r="H375" s="19">
        <v>30</v>
      </c>
      <c r="I375" s="19">
        <v>20</v>
      </c>
      <c r="J375" s="19">
        <v>9.75</v>
      </c>
      <c r="K375" s="19">
        <v>30</v>
      </c>
      <c r="L375" s="18">
        <v>20</v>
      </c>
      <c r="M375" s="20">
        <v>187.25</v>
      </c>
      <c r="N375" s="18">
        <v>7.49</v>
      </c>
      <c r="O375" s="14" t="s">
        <v>794</v>
      </c>
      <c r="P375" s="14" t="s">
        <v>795</v>
      </c>
      <c r="Q375" s="21">
        <v>0</v>
      </c>
      <c r="R375" s="21">
        <v>0</v>
      </c>
      <c r="S375" s="21">
        <v>0</v>
      </c>
      <c r="T375" s="21">
        <v>1</v>
      </c>
      <c r="U375" s="21">
        <v>0</v>
      </c>
      <c r="V375" s="21">
        <v>0</v>
      </c>
      <c r="W375" s="22">
        <v>1</v>
      </c>
      <c r="X375" s="21">
        <v>0</v>
      </c>
      <c r="Y375" s="21">
        <v>0</v>
      </c>
    </row>
    <row r="376" spans="1:25" ht="16.5">
      <c r="A376" s="16">
        <v>368</v>
      </c>
      <c r="B376" s="28" t="s">
        <v>655</v>
      </c>
      <c r="C376" s="28" t="s">
        <v>656</v>
      </c>
      <c r="D376" s="18">
        <v>35.75</v>
      </c>
      <c r="E376" s="18">
        <v>31.875</v>
      </c>
      <c r="F376" s="18">
        <v>33</v>
      </c>
      <c r="G376" s="19">
        <v>24</v>
      </c>
      <c r="H376" s="19">
        <v>27.375</v>
      </c>
      <c r="I376" s="19">
        <v>19.333333333333332</v>
      </c>
      <c r="J376" s="19">
        <v>16.5</v>
      </c>
      <c r="K376" s="19">
        <v>25.125</v>
      </c>
      <c r="L376" s="18">
        <v>14.67</v>
      </c>
      <c r="M376" s="20">
        <v>227.62833333333333</v>
      </c>
      <c r="N376" s="18">
        <v>9.1051333333333329</v>
      </c>
      <c r="O376" s="14" t="s">
        <v>794</v>
      </c>
      <c r="P376" s="14" t="s">
        <v>795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2">
        <v>0</v>
      </c>
      <c r="X376" s="21">
        <v>0</v>
      </c>
      <c r="Y376" s="21">
        <v>0</v>
      </c>
    </row>
    <row r="377" spans="1:25" ht="16.5">
      <c r="A377" s="16">
        <v>369</v>
      </c>
      <c r="B377" s="28" t="s">
        <v>657</v>
      </c>
      <c r="C377" s="28" t="s">
        <v>658</v>
      </c>
      <c r="D377" s="18">
        <v>37.5</v>
      </c>
      <c r="E377" s="18">
        <v>34.5</v>
      </c>
      <c r="F377" s="18">
        <v>27</v>
      </c>
      <c r="G377" s="19">
        <v>26.25</v>
      </c>
      <c r="H377" s="19">
        <v>27.75</v>
      </c>
      <c r="I377" s="19">
        <v>20.666666666666668</v>
      </c>
      <c r="J377" s="19">
        <v>7.125</v>
      </c>
      <c r="K377" s="19">
        <v>31.875</v>
      </c>
      <c r="L377" s="18">
        <v>10.67</v>
      </c>
      <c r="M377" s="20">
        <v>223.33666666666664</v>
      </c>
      <c r="N377" s="18">
        <v>8.933466666666666</v>
      </c>
      <c r="O377" s="14" t="s">
        <v>794</v>
      </c>
      <c r="P377" s="14" t="s">
        <v>795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2">
        <v>1</v>
      </c>
      <c r="X377" s="21">
        <v>0</v>
      </c>
      <c r="Y377" s="21">
        <v>0</v>
      </c>
    </row>
    <row r="378" spans="1:25" ht="16.5">
      <c r="A378" s="16">
        <v>370</v>
      </c>
      <c r="B378" s="28" t="s">
        <v>659</v>
      </c>
      <c r="C378" s="28" t="s">
        <v>660</v>
      </c>
      <c r="D378" s="18">
        <v>30</v>
      </c>
      <c r="E378" s="18">
        <v>28.125</v>
      </c>
      <c r="F378" s="18">
        <v>30.25</v>
      </c>
      <c r="G378" s="19">
        <v>30</v>
      </c>
      <c r="H378" s="19">
        <v>28.5</v>
      </c>
      <c r="I378" s="19">
        <v>22</v>
      </c>
      <c r="J378" s="19">
        <v>15</v>
      </c>
      <c r="K378" s="19">
        <v>30</v>
      </c>
      <c r="L378" s="18">
        <v>17</v>
      </c>
      <c r="M378" s="20">
        <v>230.875</v>
      </c>
      <c r="N378" s="18">
        <v>9.2349999999999994</v>
      </c>
      <c r="O378" s="14" t="s">
        <v>794</v>
      </c>
      <c r="P378" s="14" t="s">
        <v>795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2">
        <v>0</v>
      </c>
      <c r="X378" s="21">
        <v>0</v>
      </c>
      <c r="Y378" s="21">
        <v>0</v>
      </c>
    </row>
    <row r="379" spans="1:25" ht="16.5">
      <c r="A379" s="16">
        <v>371</v>
      </c>
      <c r="B379" s="28" t="s">
        <v>661</v>
      </c>
      <c r="C379" s="28" t="s">
        <v>107</v>
      </c>
      <c r="D379" s="18">
        <v>31.5</v>
      </c>
      <c r="E379" s="18">
        <v>28.5</v>
      </c>
      <c r="F379" s="18">
        <v>22.5</v>
      </c>
      <c r="G379" s="19">
        <v>29.25</v>
      </c>
      <c r="H379" s="19">
        <v>27.375</v>
      </c>
      <c r="I379" s="19">
        <v>19.333333333333332</v>
      </c>
      <c r="J379" s="19">
        <v>11.25</v>
      </c>
      <c r="K379" s="19">
        <v>31.875</v>
      </c>
      <c r="L379" s="18">
        <v>19</v>
      </c>
      <c r="M379" s="20">
        <v>220.58333333333334</v>
      </c>
      <c r="N379" s="18">
        <v>8.8233333333333341</v>
      </c>
      <c r="O379" s="14" t="s">
        <v>794</v>
      </c>
      <c r="P379" s="14" t="s">
        <v>795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2">
        <v>1</v>
      </c>
      <c r="X379" s="21">
        <v>0</v>
      </c>
      <c r="Y379" s="21">
        <v>0</v>
      </c>
    </row>
    <row r="380" spans="1:25" ht="16.5">
      <c r="A380" s="16">
        <v>372</v>
      </c>
      <c r="B380" s="28" t="s">
        <v>662</v>
      </c>
      <c r="C380" s="28" t="s">
        <v>290</v>
      </c>
      <c r="D380" s="18">
        <v>23.75</v>
      </c>
      <c r="E380" s="18">
        <v>24</v>
      </c>
      <c r="F380" s="18">
        <v>23.25</v>
      </c>
      <c r="G380" s="19">
        <v>23.625</v>
      </c>
      <c r="H380" s="19">
        <v>24</v>
      </c>
      <c r="I380" s="19">
        <v>18</v>
      </c>
      <c r="J380" s="19">
        <v>10.875</v>
      </c>
      <c r="K380" s="19">
        <v>25.5</v>
      </c>
      <c r="L380" s="18">
        <v>11.67</v>
      </c>
      <c r="M380" s="20">
        <v>184.67</v>
      </c>
      <c r="N380" s="18">
        <v>7.3867999999999991</v>
      </c>
      <c r="O380" s="14" t="s">
        <v>794</v>
      </c>
      <c r="P380" s="14" t="s">
        <v>795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2">
        <v>1</v>
      </c>
      <c r="X380" s="21">
        <v>0</v>
      </c>
      <c r="Y380" s="21">
        <v>0</v>
      </c>
    </row>
    <row r="381" spans="1:25" ht="16.5">
      <c r="A381" s="16">
        <v>373</v>
      </c>
      <c r="B381" s="28" t="s">
        <v>662</v>
      </c>
      <c r="C381" s="28" t="s">
        <v>663</v>
      </c>
      <c r="D381" s="18">
        <v>37</v>
      </c>
      <c r="E381" s="18">
        <v>28.875</v>
      </c>
      <c r="F381" s="18">
        <v>26.75</v>
      </c>
      <c r="G381" s="19">
        <v>22.5</v>
      </c>
      <c r="H381" s="19">
        <v>25.875</v>
      </c>
      <c r="I381" s="19">
        <v>17.666666666666668</v>
      </c>
      <c r="J381" s="19">
        <v>8.25</v>
      </c>
      <c r="K381" s="19">
        <v>30.375</v>
      </c>
      <c r="L381" s="18">
        <v>14.33</v>
      </c>
      <c r="M381" s="20">
        <v>211.62166666666667</v>
      </c>
      <c r="N381" s="18">
        <v>8.4648666666666674</v>
      </c>
      <c r="O381" s="14" t="s">
        <v>794</v>
      </c>
      <c r="P381" s="14" t="s">
        <v>795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2">
        <v>1</v>
      </c>
      <c r="X381" s="21">
        <v>0</v>
      </c>
      <c r="Y381" s="21">
        <v>0</v>
      </c>
    </row>
    <row r="382" spans="1:25" ht="16.5">
      <c r="A382" s="16">
        <v>374</v>
      </c>
      <c r="B382" s="28" t="s">
        <v>664</v>
      </c>
      <c r="C382" s="28" t="s">
        <v>665</v>
      </c>
      <c r="D382" s="18">
        <v>41.5</v>
      </c>
      <c r="E382" s="18">
        <v>31.5</v>
      </c>
      <c r="F382" s="18">
        <v>28</v>
      </c>
      <c r="G382" s="19">
        <v>20.25</v>
      </c>
      <c r="H382" s="19">
        <v>26.625</v>
      </c>
      <c r="I382" s="19">
        <v>26</v>
      </c>
      <c r="J382" s="19">
        <v>29.625</v>
      </c>
      <c r="K382" s="19">
        <v>30.75</v>
      </c>
      <c r="L382" s="18">
        <v>16</v>
      </c>
      <c r="M382" s="20">
        <v>250.25</v>
      </c>
      <c r="N382" s="18">
        <v>10.01</v>
      </c>
      <c r="O382" s="14" t="s">
        <v>796</v>
      </c>
      <c r="P382" s="14" t="s">
        <v>795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2">
        <v>0</v>
      </c>
      <c r="X382" s="21">
        <v>0</v>
      </c>
      <c r="Y382" s="21">
        <v>0</v>
      </c>
    </row>
    <row r="383" spans="1:25" ht="16.5">
      <c r="A383" s="16">
        <v>375</v>
      </c>
      <c r="B383" s="28" t="s">
        <v>666</v>
      </c>
      <c r="C383" s="28" t="s">
        <v>667</v>
      </c>
      <c r="D383" s="18">
        <v>39</v>
      </c>
      <c r="E383" s="18">
        <v>29.25</v>
      </c>
      <c r="F383" s="18">
        <v>34</v>
      </c>
      <c r="G383" s="19">
        <v>35.625</v>
      </c>
      <c r="H383" s="19">
        <v>29.25</v>
      </c>
      <c r="I383" s="19">
        <v>21.666666666666668</v>
      </c>
      <c r="J383" s="19">
        <v>15</v>
      </c>
      <c r="K383" s="19">
        <v>32.625</v>
      </c>
      <c r="L383" s="18">
        <v>25</v>
      </c>
      <c r="M383" s="20">
        <v>261.41666666666663</v>
      </c>
      <c r="N383" s="18">
        <v>10.456666666666665</v>
      </c>
      <c r="O383" s="14" t="s">
        <v>796</v>
      </c>
      <c r="P383" s="14" t="s">
        <v>795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2">
        <v>0</v>
      </c>
      <c r="X383" s="21">
        <v>0</v>
      </c>
      <c r="Y383" s="21">
        <v>0</v>
      </c>
    </row>
    <row r="384" spans="1:25" ht="16.5">
      <c r="A384" s="16">
        <v>376</v>
      </c>
      <c r="B384" s="28" t="s">
        <v>668</v>
      </c>
      <c r="C384" s="28" t="s">
        <v>669</v>
      </c>
      <c r="D384" s="18">
        <v>42.5</v>
      </c>
      <c r="E384" s="18">
        <v>32.625</v>
      </c>
      <c r="F384" s="18">
        <v>31.25</v>
      </c>
      <c r="G384" s="19">
        <v>25.5</v>
      </c>
      <c r="H384" s="19">
        <v>32.625</v>
      </c>
      <c r="I384" s="19">
        <v>21.666666666666668</v>
      </c>
      <c r="J384" s="19">
        <v>22.875</v>
      </c>
      <c r="K384" s="19">
        <v>34.5</v>
      </c>
      <c r="L384" s="18">
        <v>23.33</v>
      </c>
      <c r="M384" s="20">
        <v>266.87166666666667</v>
      </c>
      <c r="N384" s="18">
        <v>10.674866666666667</v>
      </c>
      <c r="O384" s="14" t="s">
        <v>796</v>
      </c>
      <c r="P384" s="14" t="s">
        <v>795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2">
        <v>0</v>
      </c>
      <c r="X384" s="21">
        <v>0</v>
      </c>
      <c r="Y384" s="21">
        <v>0</v>
      </c>
    </row>
    <row r="385" spans="1:25" ht="16.5">
      <c r="A385" s="16">
        <v>377</v>
      </c>
      <c r="B385" s="28" t="s">
        <v>670</v>
      </c>
      <c r="C385" s="28" t="s">
        <v>671</v>
      </c>
      <c r="D385" s="18">
        <v>41.75</v>
      </c>
      <c r="E385" s="18">
        <v>35.25</v>
      </c>
      <c r="F385" s="18">
        <v>43</v>
      </c>
      <c r="G385" s="19">
        <v>30</v>
      </c>
      <c r="H385" s="19">
        <v>21</v>
      </c>
      <c r="I385" s="19">
        <v>17.333333333333332</v>
      </c>
      <c r="J385" s="19">
        <v>15</v>
      </c>
      <c r="K385" s="19">
        <v>22.5</v>
      </c>
      <c r="L385" s="18">
        <v>11.33</v>
      </c>
      <c r="M385" s="20">
        <v>237.16333333333336</v>
      </c>
      <c r="N385" s="18">
        <v>9.4865333333333339</v>
      </c>
      <c r="O385" s="14" t="s">
        <v>794</v>
      </c>
      <c r="P385" s="14" t="s">
        <v>795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2">
        <v>0</v>
      </c>
      <c r="X385" s="21">
        <v>0</v>
      </c>
      <c r="Y385" s="21">
        <v>0</v>
      </c>
    </row>
    <row r="386" spans="1:25" ht="16.5">
      <c r="A386" s="16">
        <v>378</v>
      </c>
      <c r="B386" s="28" t="s">
        <v>672</v>
      </c>
      <c r="C386" s="28" t="s">
        <v>295</v>
      </c>
      <c r="D386" s="18">
        <v>11.25</v>
      </c>
      <c r="E386" s="18">
        <v>27</v>
      </c>
      <c r="F386" s="18">
        <v>11.75</v>
      </c>
      <c r="G386" s="19">
        <v>14.25</v>
      </c>
      <c r="H386" s="19">
        <v>22.125</v>
      </c>
      <c r="I386" s="19">
        <v>17.666666666666668</v>
      </c>
      <c r="J386" s="19">
        <v>13.125</v>
      </c>
      <c r="K386" s="19">
        <v>18.75</v>
      </c>
      <c r="L386" s="18">
        <v>8.67</v>
      </c>
      <c r="M386" s="20">
        <v>144.58666666666667</v>
      </c>
      <c r="N386" s="18">
        <v>5.7834666666666665</v>
      </c>
      <c r="O386" s="14" t="s">
        <v>794</v>
      </c>
      <c r="P386" s="14" t="s">
        <v>795</v>
      </c>
      <c r="Q386" s="21">
        <v>1</v>
      </c>
      <c r="R386" s="21">
        <v>0</v>
      </c>
      <c r="S386" s="21">
        <v>1</v>
      </c>
      <c r="T386" s="21">
        <v>1</v>
      </c>
      <c r="U386" s="21">
        <v>0</v>
      </c>
      <c r="V386" s="21">
        <v>0</v>
      </c>
      <c r="W386" s="22">
        <v>1</v>
      </c>
      <c r="X386" s="21">
        <v>0</v>
      </c>
      <c r="Y386" s="21">
        <v>1</v>
      </c>
    </row>
    <row r="387" spans="1:25" ht="16.5">
      <c r="A387" s="16">
        <v>379</v>
      </c>
      <c r="B387" s="28" t="s">
        <v>673</v>
      </c>
      <c r="C387" s="28" t="s">
        <v>674</v>
      </c>
      <c r="D387" s="18">
        <v>17</v>
      </c>
      <c r="E387" s="18">
        <v>27.75</v>
      </c>
      <c r="F387" s="18">
        <v>30.5</v>
      </c>
      <c r="G387" s="19">
        <v>31.5</v>
      </c>
      <c r="H387" s="19">
        <v>27.375</v>
      </c>
      <c r="I387" s="19">
        <v>19.333333333333332</v>
      </c>
      <c r="J387" s="19">
        <v>10.875</v>
      </c>
      <c r="K387" s="19">
        <v>46.125</v>
      </c>
      <c r="L387" s="18">
        <v>18.329999999999998</v>
      </c>
      <c r="M387" s="20">
        <v>228.78833333333336</v>
      </c>
      <c r="N387" s="18">
        <v>9.1515333333333349</v>
      </c>
      <c r="O387" s="14" t="s">
        <v>794</v>
      </c>
      <c r="P387" s="14" t="s">
        <v>795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2">
        <v>1</v>
      </c>
      <c r="X387" s="21">
        <v>0</v>
      </c>
      <c r="Y387" s="21">
        <v>0</v>
      </c>
    </row>
    <row r="388" spans="1:25" ht="16.5">
      <c r="A388" s="16">
        <v>380</v>
      </c>
      <c r="B388" s="28" t="s">
        <v>675</v>
      </c>
      <c r="C388" s="28" t="s">
        <v>676</v>
      </c>
      <c r="D388" s="18">
        <v>47.5</v>
      </c>
      <c r="E388" s="18">
        <v>39</v>
      </c>
      <c r="F388" s="18">
        <v>37.25</v>
      </c>
      <c r="G388" s="19">
        <v>40.5</v>
      </c>
      <c r="H388" s="19">
        <v>31.5</v>
      </c>
      <c r="I388" s="19">
        <v>32.666666666666664</v>
      </c>
      <c r="J388" s="19">
        <v>24</v>
      </c>
      <c r="K388" s="19">
        <v>36.75</v>
      </c>
      <c r="L388" s="18">
        <v>24</v>
      </c>
      <c r="M388" s="20">
        <v>313.16666666666663</v>
      </c>
      <c r="N388" s="18">
        <v>12.526666666666666</v>
      </c>
      <c r="O388" s="14" t="s">
        <v>796</v>
      </c>
      <c r="P388" s="14" t="s">
        <v>795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2">
        <v>0</v>
      </c>
      <c r="X388" s="21">
        <v>0</v>
      </c>
      <c r="Y388" s="21">
        <v>0</v>
      </c>
    </row>
    <row r="389" spans="1:25" ht="16.5">
      <c r="A389" s="16">
        <v>381</v>
      </c>
      <c r="B389" s="28" t="s">
        <v>677</v>
      </c>
      <c r="C389" s="28" t="s">
        <v>280</v>
      </c>
      <c r="D389" s="18">
        <v>49.25</v>
      </c>
      <c r="E389" s="18">
        <v>40.5</v>
      </c>
      <c r="F389" s="18">
        <v>30.5</v>
      </c>
      <c r="G389" s="19">
        <v>41.25</v>
      </c>
      <c r="H389" s="19">
        <v>34.5</v>
      </c>
      <c r="I389" s="19">
        <v>23.333333333333332</v>
      </c>
      <c r="J389" s="19">
        <v>19.5</v>
      </c>
      <c r="K389" s="19">
        <v>22.5</v>
      </c>
      <c r="L389" s="18">
        <v>34</v>
      </c>
      <c r="M389" s="20">
        <v>295.33333333333337</v>
      </c>
      <c r="N389" s="18">
        <v>11.813333333333334</v>
      </c>
      <c r="O389" s="14" t="s">
        <v>796</v>
      </c>
      <c r="P389" s="14" t="s">
        <v>795</v>
      </c>
      <c r="Q389" s="21">
        <v>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2">
        <v>0</v>
      </c>
      <c r="X389" s="21">
        <v>0</v>
      </c>
      <c r="Y389" s="21">
        <v>0</v>
      </c>
    </row>
    <row r="390" spans="1:25" ht="16.5">
      <c r="A390" s="16">
        <v>382</v>
      </c>
      <c r="B390" s="28" t="s">
        <v>678</v>
      </c>
      <c r="C390" s="28" t="s">
        <v>679</v>
      </c>
      <c r="D390" s="18">
        <v>0</v>
      </c>
      <c r="E390" s="18">
        <v>0</v>
      </c>
      <c r="F390" s="18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8.625</v>
      </c>
      <c r="L390" s="18">
        <v>0</v>
      </c>
      <c r="M390" s="20">
        <v>8.625</v>
      </c>
      <c r="N390" s="18">
        <v>0.34499999999999997</v>
      </c>
      <c r="O390" s="14" t="s">
        <v>794</v>
      </c>
      <c r="P390" s="14" t="s">
        <v>795</v>
      </c>
      <c r="Q390" s="21">
        <v>1</v>
      </c>
      <c r="R390" s="21">
        <v>1</v>
      </c>
      <c r="S390" s="21">
        <v>1</v>
      </c>
      <c r="T390" s="21">
        <v>1</v>
      </c>
      <c r="U390" s="21">
        <v>1</v>
      </c>
      <c r="V390" s="21">
        <v>1</v>
      </c>
      <c r="W390" s="22">
        <v>1</v>
      </c>
      <c r="X390" s="21">
        <v>1</v>
      </c>
      <c r="Y390" s="21">
        <v>1</v>
      </c>
    </row>
    <row r="391" spans="1:25" ht="16.5">
      <c r="A391" s="16">
        <v>383</v>
      </c>
      <c r="B391" s="28" t="s">
        <v>680</v>
      </c>
      <c r="C391" s="28" t="s">
        <v>681</v>
      </c>
      <c r="D391" s="18">
        <v>34.25</v>
      </c>
      <c r="E391" s="18">
        <v>30.75</v>
      </c>
      <c r="F391" s="18">
        <v>35.75</v>
      </c>
      <c r="G391" s="19">
        <v>28.5</v>
      </c>
      <c r="H391" s="19">
        <v>24.375</v>
      </c>
      <c r="I391" s="19">
        <v>13.666666666666666</v>
      </c>
      <c r="J391" s="19">
        <v>8.25</v>
      </c>
      <c r="K391" s="19">
        <v>28.5</v>
      </c>
      <c r="L391" s="18">
        <v>12.67</v>
      </c>
      <c r="M391" s="20">
        <v>216.71166666666664</v>
      </c>
      <c r="N391" s="18">
        <v>8.6684666666666654</v>
      </c>
      <c r="O391" s="14" t="s">
        <v>794</v>
      </c>
      <c r="P391" s="14" t="s">
        <v>795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2">
        <v>1</v>
      </c>
      <c r="X391" s="21">
        <v>0</v>
      </c>
      <c r="Y391" s="21">
        <v>0</v>
      </c>
    </row>
    <row r="392" spans="1:25" ht="16.5">
      <c r="A392" s="16">
        <v>384</v>
      </c>
      <c r="B392" s="28" t="s">
        <v>682</v>
      </c>
      <c r="C392" s="28" t="s">
        <v>683</v>
      </c>
      <c r="D392" s="18">
        <v>42.5</v>
      </c>
      <c r="E392" s="18">
        <v>34.125</v>
      </c>
      <c r="F392" s="18">
        <v>30.25</v>
      </c>
      <c r="G392" s="19">
        <v>41.25</v>
      </c>
      <c r="H392" s="19">
        <v>33</v>
      </c>
      <c r="I392" s="19">
        <v>25.666666666666668</v>
      </c>
      <c r="J392" s="19">
        <v>22.125</v>
      </c>
      <c r="K392" s="19">
        <v>36</v>
      </c>
      <c r="L392" s="18">
        <v>25.67</v>
      </c>
      <c r="M392" s="20">
        <v>290.58666666666664</v>
      </c>
      <c r="N392" s="18">
        <v>11.623466666666666</v>
      </c>
      <c r="O392" s="14" t="s">
        <v>796</v>
      </c>
      <c r="P392" s="14" t="s">
        <v>795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2">
        <v>0</v>
      </c>
      <c r="X392" s="21">
        <v>0</v>
      </c>
      <c r="Y392" s="21">
        <v>0</v>
      </c>
    </row>
    <row r="393" spans="1:25" ht="16.5">
      <c r="A393" s="16">
        <v>385</v>
      </c>
      <c r="B393" s="28" t="s">
        <v>684</v>
      </c>
      <c r="C393" s="28" t="s">
        <v>685</v>
      </c>
      <c r="D393" s="18">
        <v>37</v>
      </c>
      <c r="E393" s="18">
        <v>36.75</v>
      </c>
      <c r="F393" s="18">
        <v>35.75</v>
      </c>
      <c r="G393" s="19">
        <v>21</v>
      </c>
      <c r="H393" s="19">
        <v>27.75</v>
      </c>
      <c r="I393" s="19">
        <v>20.666666666666668</v>
      </c>
      <c r="J393" s="19">
        <v>7.5</v>
      </c>
      <c r="K393" s="19">
        <v>23.625</v>
      </c>
      <c r="L393" s="18">
        <v>15</v>
      </c>
      <c r="M393" s="20">
        <v>225.04166666666666</v>
      </c>
      <c r="N393" s="18">
        <v>9.0016666666666669</v>
      </c>
      <c r="O393" s="14" t="s">
        <v>794</v>
      </c>
      <c r="P393" s="14" t="s">
        <v>795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2">
        <v>1</v>
      </c>
      <c r="X393" s="21">
        <v>0</v>
      </c>
      <c r="Y393" s="21">
        <v>0</v>
      </c>
    </row>
    <row r="394" spans="1:25" ht="16.5">
      <c r="A394" s="16">
        <v>386</v>
      </c>
      <c r="B394" s="28" t="s">
        <v>686</v>
      </c>
      <c r="C394" s="28" t="s">
        <v>687</v>
      </c>
      <c r="D394" s="18">
        <v>25.25</v>
      </c>
      <c r="E394" s="18">
        <v>26.625</v>
      </c>
      <c r="F394" s="18">
        <v>18.75</v>
      </c>
      <c r="G394" s="19">
        <v>25.5</v>
      </c>
      <c r="H394" s="19">
        <v>29.25</v>
      </c>
      <c r="I394" s="19">
        <v>27.666666666666668</v>
      </c>
      <c r="J394" s="19">
        <v>8.25</v>
      </c>
      <c r="K394" s="19">
        <v>18.75</v>
      </c>
      <c r="L394" s="18">
        <v>22.67</v>
      </c>
      <c r="M394" s="20">
        <v>202.71166666666664</v>
      </c>
      <c r="N394" s="18">
        <v>8.1084666666666649</v>
      </c>
      <c r="O394" s="14" t="s">
        <v>794</v>
      </c>
      <c r="P394" s="14" t="s">
        <v>795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2">
        <v>1</v>
      </c>
      <c r="X394" s="21">
        <v>0</v>
      </c>
      <c r="Y394" s="21">
        <v>0</v>
      </c>
    </row>
    <row r="395" spans="1:25" ht="16.5">
      <c r="A395" s="16">
        <v>387</v>
      </c>
      <c r="B395" s="28" t="s">
        <v>688</v>
      </c>
      <c r="C395" s="28" t="s">
        <v>689</v>
      </c>
      <c r="D395" s="18">
        <v>39.75</v>
      </c>
      <c r="E395" s="18">
        <v>30.375</v>
      </c>
      <c r="F395" s="18">
        <v>28.25</v>
      </c>
      <c r="G395" s="19">
        <v>32.25</v>
      </c>
      <c r="H395" s="19">
        <v>30.375</v>
      </c>
      <c r="I395" s="19">
        <v>18.666666666666668</v>
      </c>
      <c r="J395" s="19">
        <v>23.625</v>
      </c>
      <c r="K395" s="19">
        <v>35.25</v>
      </c>
      <c r="L395" s="18">
        <v>24</v>
      </c>
      <c r="M395" s="20">
        <v>262.54166666666663</v>
      </c>
      <c r="N395" s="18">
        <v>10.501666666666665</v>
      </c>
      <c r="O395" s="14" t="s">
        <v>796</v>
      </c>
      <c r="P395" s="14" t="s">
        <v>795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2">
        <v>0</v>
      </c>
      <c r="X395" s="21">
        <v>0</v>
      </c>
      <c r="Y395" s="21">
        <v>0</v>
      </c>
    </row>
    <row r="396" spans="1:25" ht="16.5">
      <c r="A396" s="16">
        <v>388</v>
      </c>
      <c r="B396" s="28" t="s">
        <v>690</v>
      </c>
      <c r="C396" s="28" t="s">
        <v>691</v>
      </c>
      <c r="D396" s="18">
        <v>37</v>
      </c>
      <c r="E396" s="18">
        <v>25.5</v>
      </c>
      <c r="F396" s="18">
        <v>31.25</v>
      </c>
      <c r="G396" s="19">
        <v>26.25</v>
      </c>
      <c r="H396" s="19">
        <v>27.375</v>
      </c>
      <c r="I396" s="19">
        <v>21.666666666666668</v>
      </c>
      <c r="J396" s="19">
        <v>15</v>
      </c>
      <c r="K396" s="19">
        <v>22.125</v>
      </c>
      <c r="L396" s="18">
        <v>13.33</v>
      </c>
      <c r="M396" s="20">
        <v>219.49666666666667</v>
      </c>
      <c r="N396" s="18">
        <v>8.7798666666666669</v>
      </c>
      <c r="O396" s="14" t="s">
        <v>794</v>
      </c>
      <c r="P396" s="14" t="s">
        <v>795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2">
        <v>0</v>
      </c>
      <c r="X396" s="21">
        <v>0</v>
      </c>
      <c r="Y396" s="21">
        <v>0</v>
      </c>
    </row>
    <row r="397" spans="1:25" ht="16.5">
      <c r="A397" s="16">
        <v>389</v>
      </c>
      <c r="B397" s="28" t="s">
        <v>692</v>
      </c>
      <c r="C397" s="28" t="s">
        <v>693</v>
      </c>
      <c r="D397" s="18">
        <v>21.25</v>
      </c>
      <c r="E397" s="18">
        <v>24</v>
      </c>
      <c r="F397" s="18">
        <v>33</v>
      </c>
      <c r="G397" s="19">
        <v>15</v>
      </c>
      <c r="H397" s="19">
        <v>24</v>
      </c>
      <c r="I397" s="19">
        <v>21.666666666666668</v>
      </c>
      <c r="J397" s="19">
        <v>12.75</v>
      </c>
      <c r="K397" s="19">
        <v>29.625</v>
      </c>
      <c r="L397" s="18">
        <v>19</v>
      </c>
      <c r="M397" s="20">
        <v>200.29166666666666</v>
      </c>
      <c r="N397" s="18">
        <v>8.0116666666666667</v>
      </c>
      <c r="O397" s="14" t="s">
        <v>794</v>
      </c>
      <c r="P397" s="14" t="s">
        <v>795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2">
        <v>1</v>
      </c>
      <c r="X397" s="21">
        <v>0</v>
      </c>
      <c r="Y397" s="21">
        <v>0</v>
      </c>
    </row>
    <row r="398" spans="1:25" ht="16.5">
      <c r="A398" s="16">
        <v>390</v>
      </c>
      <c r="B398" s="28" t="s">
        <v>694</v>
      </c>
      <c r="C398" s="28" t="s">
        <v>391</v>
      </c>
      <c r="D398" s="18">
        <v>30.75</v>
      </c>
      <c r="E398" s="18">
        <v>30.375</v>
      </c>
      <c r="F398" s="18">
        <v>27</v>
      </c>
      <c r="G398" s="19">
        <v>21.375</v>
      </c>
      <c r="H398" s="19">
        <v>25.125</v>
      </c>
      <c r="I398" s="19">
        <v>18</v>
      </c>
      <c r="J398" s="19">
        <v>20.625</v>
      </c>
      <c r="K398" s="19">
        <v>24</v>
      </c>
      <c r="L398" s="18">
        <v>17.670000000000002</v>
      </c>
      <c r="M398" s="20">
        <v>214.92000000000002</v>
      </c>
      <c r="N398" s="18">
        <v>8.5968</v>
      </c>
      <c r="O398" s="14" t="s">
        <v>794</v>
      </c>
      <c r="P398" s="14" t="s">
        <v>795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2">
        <v>0</v>
      </c>
      <c r="X398" s="21">
        <v>0</v>
      </c>
      <c r="Y398" s="21">
        <v>0</v>
      </c>
    </row>
    <row r="399" spans="1:25" ht="16.5">
      <c r="A399" s="16">
        <v>391</v>
      </c>
      <c r="B399" s="28" t="s">
        <v>695</v>
      </c>
      <c r="C399" s="28" t="s">
        <v>696</v>
      </c>
      <c r="D399" s="18">
        <v>37.75</v>
      </c>
      <c r="E399" s="18">
        <v>30.75</v>
      </c>
      <c r="F399" s="18">
        <v>25.5</v>
      </c>
      <c r="G399" s="19">
        <v>19.5</v>
      </c>
      <c r="H399" s="19">
        <v>22.875</v>
      </c>
      <c r="I399" s="19">
        <v>18.666666666666668</v>
      </c>
      <c r="J399" s="19">
        <v>8.25</v>
      </c>
      <c r="K399" s="19">
        <v>19.5</v>
      </c>
      <c r="L399" s="18">
        <v>21</v>
      </c>
      <c r="M399" s="20">
        <v>203.79166666666666</v>
      </c>
      <c r="N399" s="18">
        <v>8.1516666666666655</v>
      </c>
      <c r="O399" s="14" t="s">
        <v>794</v>
      </c>
      <c r="P399" s="14" t="s">
        <v>795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2">
        <v>1</v>
      </c>
      <c r="X399" s="21">
        <v>0</v>
      </c>
      <c r="Y399" s="21">
        <v>0</v>
      </c>
    </row>
    <row r="400" spans="1:25" ht="16.5">
      <c r="A400" s="16">
        <v>392</v>
      </c>
      <c r="B400" s="28" t="s">
        <v>697</v>
      </c>
      <c r="C400" s="28" t="s">
        <v>698</v>
      </c>
      <c r="D400" s="18">
        <v>21</v>
      </c>
      <c r="E400" s="18">
        <v>27.75</v>
      </c>
      <c r="F400" s="18">
        <v>31.75</v>
      </c>
      <c r="G400" s="19">
        <v>26.25</v>
      </c>
      <c r="H400" s="19">
        <v>25.125</v>
      </c>
      <c r="I400" s="19">
        <v>21.333333333333332</v>
      </c>
      <c r="J400" s="19">
        <v>10.125</v>
      </c>
      <c r="K400" s="19">
        <v>11.625</v>
      </c>
      <c r="L400" s="18">
        <v>16.670000000000002</v>
      </c>
      <c r="M400" s="20">
        <v>191.62833333333333</v>
      </c>
      <c r="N400" s="18">
        <v>7.6651333333333334</v>
      </c>
      <c r="O400" s="14" t="s">
        <v>794</v>
      </c>
      <c r="P400" s="14" t="s">
        <v>795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2">
        <v>1</v>
      </c>
      <c r="X400" s="21">
        <v>1</v>
      </c>
      <c r="Y400" s="21">
        <v>0</v>
      </c>
    </row>
    <row r="401" spans="1:25" ht="16.5">
      <c r="A401" s="16">
        <v>393</v>
      </c>
      <c r="B401" s="28" t="s">
        <v>699</v>
      </c>
      <c r="C401" s="28" t="s">
        <v>700</v>
      </c>
      <c r="D401" s="18">
        <v>34.5</v>
      </c>
      <c r="E401" s="18">
        <v>35.25</v>
      </c>
      <c r="F401" s="18">
        <v>33.75</v>
      </c>
      <c r="G401" s="19">
        <v>35.25</v>
      </c>
      <c r="H401" s="19">
        <v>30.75</v>
      </c>
      <c r="I401" s="19">
        <v>25.666666666666668</v>
      </c>
      <c r="J401" s="19">
        <v>21.75</v>
      </c>
      <c r="K401" s="19">
        <v>31.875</v>
      </c>
      <c r="L401" s="18">
        <v>21</v>
      </c>
      <c r="M401" s="20">
        <v>269.79166666666663</v>
      </c>
      <c r="N401" s="18">
        <v>10.791666666666664</v>
      </c>
      <c r="O401" s="14" t="s">
        <v>796</v>
      </c>
      <c r="P401" s="14" t="s">
        <v>795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2">
        <v>0</v>
      </c>
      <c r="X401" s="21">
        <v>0</v>
      </c>
      <c r="Y401" s="21">
        <v>0</v>
      </c>
    </row>
    <row r="402" spans="1:25" ht="16.5">
      <c r="A402" s="16">
        <v>394</v>
      </c>
      <c r="B402" s="28" t="s">
        <v>701</v>
      </c>
      <c r="C402" s="28" t="s">
        <v>702</v>
      </c>
      <c r="D402" s="18">
        <v>47.25</v>
      </c>
      <c r="E402" s="18">
        <v>36.75</v>
      </c>
      <c r="F402" s="18">
        <v>38.25</v>
      </c>
      <c r="G402" s="19">
        <v>47.25</v>
      </c>
      <c r="H402" s="19">
        <v>28.5</v>
      </c>
      <c r="I402" s="19">
        <v>25.666666666666668</v>
      </c>
      <c r="J402" s="19">
        <v>16.875</v>
      </c>
      <c r="K402" s="19">
        <v>45.375</v>
      </c>
      <c r="L402" s="18">
        <v>26.67</v>
      </c>
      <c r="M402" s="20">
        <v>312.58666666666664</v>
      </c>
      <c r="N402" s="18">
        <v>12.503466666666666</v>
      </c>
      <c r="O402" s="14" t="s">
        <v>796</v>
      </c>
      <c r="P402" s="14" t="s">
        <v>795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2">
        <v>0</v>
      </c>
      <c r="X402" s="21">
        <v>0</v>
      </c>
      <c r="Y402" s="21">
        <v>0</v>
      </c>
    </row>
    <row r="403" spans="1:25" ht="16.5">
      <c r="A403" s="16">
        <v>395</v>
      </c>
      <c r="B403" s="28" t="s">
        <v>703</v>
      </c>
      <c r="C403" s="28" t="s">
        <v>704</v>
      </c>
      <c r="D403" s="18">
        <v>2.25</v>
      </c>
      <c r="E403" s="18">
        <v>12.375</v>
      </c>
      <c r="F403" s="18">
        <v>30.75</v>
      </c>
      <c r="G403" s="19">
        <v>0.75</v>
      </c>
      <c r="H403" s="19">
        <v>12</v>
      </c>
      <c r="I403" s="19">
        <v>1.3333333333333333</v>
      </c>
      <c r="J403" s="19">
        <v>3.75</v>
      </c>
      <c r="K403" s="19">
        <v>42</v>
      </c>
      <c r="L403" s="18">
        <v>3.33</v>
      </c>
      <c r="M403" s="20">
        <v>108.53833333333334</v>
      </c>
      <c r="N403" s="18">
        <v>4.3415333333333335</v>
      </c>
      <c r="O403" s="14" t="s">
        <v>794</v>
      </c>
      <c r="P403" s="14" t="s">
        <v>795</v>
      </c>
      <c r="Q403" s="21">
        <v>1</v>
      </c>
      <c r="R403" s="21">
        <v>1</v>
      </c>
      <c r="S403" s="21">
        <v>0</v>
      </c>
      <c r="T403" s="21">
        <v>1</v>
      </c>
      <c r="U403" s="21">
        <v>1</v>
      </c>
      <c r="V403" s="21">
        <v>1</v>
      </c>
      <c r="W403" s="22">
        <v>1</v>
      </c>
      <c r="X403" s="21">
        <v>0</v>
      </c>
      <c r="Y403" s="21">
        <v>1</v>
      </c>
    </row>
    <row r="404" spans="1:25" ht="16.5">
      <c r="A404" s="16">
        <v>396</v>
      </c>
      <c r="B404" s="28" t="s">
        <v>705</v>
      </c>
      <c r="C404" s="28" t="s">
        <v>706</v>
      </c>
      <c r="D404" s="18">
        <v>45.5</v>
      </c>
      <c r="E404" s="18">
        <v>27.75</v>
      </c>
      <c r="F404" s="18">
        <v>27</v>
      </c>
      <c r="G404" s="19">
        <v>33</v>
      </c>
      <c r="H404" s="19">
        <v>22.5</v>
      </c>
      <c r="I404" s="19">
        <v>20.666666666666668</v>
      </c>
      <c r="J404" s="19">
        <v>12.75</v>
      </c>
      <c r="K404" s="19">
        <v>35.625</v>
      </c>
      <c r="L404" s="18">
        <v>23</v>
      </c>
      <c r="M404" s="20">
        <v>247.79166666666666</v>
      </c>
      <c r="N404" s="18">
        <v>9.9116666666666671</v>
      </c>
      <c r="O404" s="14" t="s">
        <v>794</v>
      </c>
      <c r="P404" s="14" t="s">
        <v>795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2">
        <v>1</v>
      </c>
      <c r="X404" s="21">
        <v>0</v>
      </c>
      <c r="Y404" s="21">
        <v>0</v>
      </c>
    </row>
    <row r="405" spans="1:25" ht="16.5">
      <c r="A405" s="16">
        <v>397</v>
      </c>
      <c r="B405" s="28" t="s">
        <v>707</v>
      </c>
      <c r="C405" s="28" t="s">
        <v>708</v>
      </c>
      <c r="D405" s="18">
        <v>44.25</v>
      </c>
      <c r="E405" s="18">
        <v>30.75</v>
      </c>
      <c r="F405" s="18">
        <v>27.25</v>
      </c>
      <c r="G405" s="19">
        <v>29.625</v>
      </c>
      <c r="H405" s="19">
        <v>34.5</v>
      </c>
      <c r="I405" s="19">
        <v>25.666666666666668</v>
      </c>
      <c r="J405" s="19">
        <v>19.125</v>
      </c>
      <c r="K405" s="19">
        <v>27</v>
      </c>
      <c r="L405" s="18">
        <v>18.670000000000002</v>
      </c>
      <c r="M405" s="20">
        <v>256.83666666666664</v>
      </c>
      <c r="N405" s="18">
        <v>10.273466666666666</v>
      </c>
      <c r="O405" s="14" t="s">
        <v>796</v>
      </c>
      <c r="P405" s="14" t="s">
        <v>795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2">
        <v>0</v>
      </c>
      <c r="X405" s="21">
        <v>0</v>
      </c>
      <c r="Y405" s="21">
        <v>0</v>
      </c>
    </row>
    <row r="406" spans="1:25" ht="16.5">
      <c r="A406" s="16">
        <v>398</v>
      </c>
      <c r="B406" s="28" t="s">
        <v>707</v>
      </c>
      <c r="C406" s="28" t="s">
        <v>307</v>
      </c>
      <c r="D406" s="18">
        <v>34.75</v>
      </c>
      <c r="E406" s="18">
        <v>28.875</v>
      </c>
      <c r="F406" s="18">
        <v>26</v>
      </c>
      <c r="G406" s="19">
        <v>25.5</v>
      </c>
      <c r="H406" s="19">
        <v>31.125</v>
      </c>
      <c r="I406" s="19">
        <v>19.666666666666668</v>
      </c>
      <c r="J406" s="19">
        <v>20.25</v>
      </c>
      <c r="K406" s="19">
        <v>22.875</v>
      </c>
      <c r="L406" s="18">
        <v>20</v>
      </c>
      <c r="M406" s="20">
        <v>229.04166666666666</v>
      </c>
      <c r="N406" s="18">
        <v>9.1616666666666671</v>
      </c>
      <c r="O406" s="14" t="s">
        <v>794</v>
      </c>
      <c r="P406" s="14" t="s">
        <v>795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2">
        <v>0</v>
      </c>
      <c r="X406" s="21">
        <v>0</v>
      </c>
      <c r="Y406" s="21">
        <v>0</v>
      </c>
    </row>
    <row r="407" spans="1:25" ht="16.5">
      <c r="A407" s="16">
        <v>399</v>
      </c>
      <c r="B407" s="28" t="s">
        <v>709</v>
      </c>
      <c r="C407" s="28" t="s">
        <v>710</v>
      </c>
      <c r="D407" s="18">
        <v>43</v>
      </c>
      <c r="E407" s="18">
        <v>36.75</v>
      </c>
      <c r="F407" s="18">
        <v>27</v>
      </c>
      <c r="G407" s="19">
        <v>25.5</v>
      </c>
      <c r="H407" s="19">
        <v>34.125</v>
      </c>
      <c r="I407" s="19">
        <v>17.333333333333332</v>
      </c>
      <c r="J407" s="19">
        <v>15</v>
      </c>
      <c r="K407" s="19">
        <v>36</v>
      </c>
      <c r="L407" s="18">
        <v>27.33</v>
      </c>
      <c r="M407" s="20">
        <v>262.03833333333336</v>
      </c>
      <c r="N407" s="18">
        <v>10.481533333333335</v>
      </c>
      <c r="O407" s="14" t="s">
        <v>796</v>
      </c>
      <c r="P407" s="14" t="s">
        <v>795</v>
      </c>
      <c r="Q407" s="21">
        <v>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2">
        <v>0</v>
      </c>
      <c r="X407" s="21">
        <v>0</v>
      </c>
      <c r="Y407" s="21">
        <v>0</v>
      </c>
    </row>
    <row r="408" spans="1:25" ht="16.5">
      <c r="A408" s="16">
        <v>400</v>
      </c>
      <c r="B408" s="28" t="s">
        <v>711</v>
      </c>
      <c r="C408" s="28" t="s">
        <v>100</v>
      </c>
      <c r="D408" s="18">
        <v>24</v>
      </c>
      <c r="E408" s="18">
        <v>25.875</v>
      </c>
      <c r="F408" s="18">
        <v>12</v>
      </c>
      <c r="G408" s="19">
        <v>16.5</v>
      </c>
      <c r="H408" s="19">
        <v>20.25</v>
      </c>
      <c r="I408" s="19">
        <v>12</v>
      </c>
      <c r="J408" s="19">
        <v>8.25</v>
      </c>
      <c r="K408" s="19">
        <v>24.375</v>
      </c>
      <c r="L408" s="18">
        <v>15.33</v>
      </c>
      <c r="M408" s="20">
        <v>158.58000000000001</v>
      </c>
      <c r="N408" s="18">
        <v>6.3432000000000004</v>
      </c>
      <c r="O408" s="14" t="s">
        <v>794</v>
      </c>
      <c r="P408" s="14" t="s">
        <v>795</v>
      </c>
      <c r="Q408" s="21">
        <v>0</v>
      </c>
      <c r="R408" s="21">
        <v>0</v>
      </c>
      <c r="S408" s="21">
        <v>1</v>
      </c>
      <c r="T408" s="21">
        <v>0</v>
      </c>
      <c r="U408" s="21">
        <v>0</v>
      </c>
      <c r="V408" s="21">
        <v>0</v>
      </c>
      <c r="W408" s="22">
        <v>1</v>
      </c>
      <c r="X408" s="21">
        <v>0</v>
      </c>
      <c r="Y408" s="21">
        <v>0</v>
      </c>
    </row>
    <row r="409" spans="1:25" ht="16.5">
      <c r="A409" s="16">
        <v>401</v>
      </c>
      <c r="B409" s="28" t="s">
        <v>712</v>
      </c>
      <c r="C409" s="28" t="s">
        <v>713</v>
      </c>
      <c r="D409" s="18">
        <v>45.5</v>
      </c>
      <c r="E409" s="18">
        <v>42.75</v>
      </c>
      <c r="F409" s="18">
        <v>35.25</v>
      </c>
      <c r="G409" s="19">
        <v>26.25</v>
      </c>
      <c r="H409" s="19">
        <v>36</v>
      </c>
      <c r="I409" s="19">
        <v>25.666666666666668</v>
      </c>
      <c r="J409" s="19">
        <v>24.75</v>
      </c>
      <c r="K409" s="19">
        <v>29.25</v>
      </c>
      <c r="L409" s="18">
        <v>23.33</v>
      </c>
      <c r="M409" s="20">
        <v>288.74666666666661</v>
      </c>
      <c r="N409" s="18">
        <v>11.549866666666665</v>
      </c>
      <c r="O409" s="14" t="s">
        <v>796</v>
      </c>
      <c r="P409" s="14" t="s">
        <v>795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2">
        <v>0</v>
      </c>
      <c r="X409" s="21">
        <v>0</v>
      </c>
      <c r="Y409" s="21">
        <v>0</v>
      </c>
    </row>
    <row r="410" spans="1:25" ht="16.5">
      <c r="A410" s="16">
        <v>402</v>
      </c>
      <c r="B410" s="28" t="s">
        <v>714</v>
      </c>
      <c r="C410" s="28" t="s">
        <v>715</v>
      </c>
      <c r="D410" s="18">
        <v>14.25</v>
      </c>
      <c r="E410" s="18">
        <v>21.375</v>
      </c>
      <c r="F410" s="18">
        <v>22</v>
      </c>
      <c r="G410" s="19">
        <v>15.375</v>
      </c>
      <c r="H410" s="19">
        <v>22.5</v>
      </c>
      <c r="I410" s="19">
        <v>18</v>
      </c>
      <c r="J410" s="19">
        <v>12.75</v>
      </c>
      <c r="K410" s="19">
        <v>23.25</v>
      </c>
      <c r="L410" s="18">
        <v>19.329999999999998</v>
      </c>
      <c r="M410" s="20">
        <v>168.82999999999998</v>
      </c>
      <c r="N410" s="18">
        <v>6.7531999999999996</v>
      </c>
      <c r="O410" s="14" t="s">
        <v>794</v>
      </c>
      <c r="P410" s="14" t="s">
        <v>795</v>
      </c>
      <c r="Q410" s="21">
        <v>1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2">
        <v>1</v>
      </c>
      <c r="X410" s="21">
        <v>0</v>
      </c>
      <c r="Y410" s="21">
        <v>0</v>
      </c>
    </row>
    <row r="411" spans="1:25" ht="16.5">
      <c r="A411" s="16">
        <v>403</v>
      </c>
      <c r="B411" s="28" t="s">
        <v>716</v>
      </c>
      <c r="C411" s="28" t="s">
        <v>717</v>
      </c>
      <c r="D411" s="18">
        <v>42.5</v>
      </c>
      <c r="E411" s="18">
        <v>31.875</v>
      </c>
      <c r="F411" s="18">
        <v>34.5</v>
      </c>
      <c r="G411" s="19">
        <v>34.5</v>
      </c>
      <c r="H411" s="19">
        <v>24.375</v>
      </c>
      <c r="I411" s="19">
        <v>27.333333333333332</v>
      </c>
      <c r="J411" s="19">
        <v>15</v>
      </c>
      <c r="K411" s="19">
        <v>33</v>
      </c>
      <c r="L411" s="18">
        <v>18.670000000000002</v>
      </c>
      <c r="M411" s="20">
        <v>261.75333333333333</v>
      </c>
      <c r="N411" s="18">
        <v>10.470133333333333</v>
      </c>
      <c r="O411" s="14" t="s">
        <v>796</v>
      </c>
      <c r="P411" s="14" t="s">
        <v>795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2">
        <v>0</v>
      </c>
      <c r="X411" s="21">
        <v>0</v>
      </c>
      <c r="Y411" s="21">
        <v>0</v>
      </c>
    </row>
    <row r="412" spans="1:25" ht="16.5">
      <c r="A412" s="16">
        <v>404</v>
      </c>
      <c r="B412" s="28" t="s">
        <v>718</v>
      </c>
      <c r="C412" s="28" t="s">
        <v>719</v>
      </c>
      <c r="D412" s="18">
        <v>42.5</v>
      </c>
      <c r="E412" s="18">
        <v>32.625</v>
      </c>
      <c r="F412" s="18">
        <v>30.75</v>
      </c>
      <c r="G412" s="19">
        <v>39.75</v>
      </c>
      <c r="H412" s="19">
        <v>26.25</v>
      </c>
      <c r="I412" s="19">
        <v>19</v>
      </c>
      <c r="J412" s="19">
        <v>15</v>
      </c>
      <c r="K412" s="19">
        <v>34.875</v>
      </c>
      <c r="L412" s="18">
        <v>25.33</v>
      </c>
      <c r="M412" s="20">
        <v>266.08</v>
      </c>
      <c r="N412" s="18">
        <v>10.6432</v>
      </c>
      <c r="O412" s="14" t="s">
        <v>796</v>
      </c>
      <c r="P412" s="14" t="s">
        <v>795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2">
        <v>0</v>
      </c>
      <c r="X412" s="21">
        <v>0</v>
      </c>
      <c r="Y412" s="21">
        <v>0</v>
      </c>
    </row>
    <row r="413" spans="1:25" ht="16.5">
      <c r="A413" s="16">
        <v>405</v>
      </c>
      <c r="B413" s="28" t="s">
        <v>720</v>
      </c>
      <c r="C413" s="28" t="s">
        <v>721</v>
      </c>
      <c r="D413" s="18">
        <v>20.25</v>
      </c>
      <c r="E413" s="18">
        <v>12.375</v>
      </c>
      <c r="F413" s="18">
        <v>23.25</v>
      </c>
      <c r="G413" s="19">
        <v>24.75</v>
      </c>
      <c r="H413" s="19">
        <v>28.125</v>
      </c>
      <c r="I413" s="19">
        <v>16.666666666666668</v>
      </c>
      <c r="J413" s="19">
        <v>10.875</v>
      </c>
      <c r="K413" s="19">
        <v>20.625</v>
      </c>
      <c r="L413" s="18">
        <v>16.329999999999998</v>
      </c>
      <c r="M413" s="20">
        <v>173.24666666666667</v>
      </c>
      <c r="N413" s="18">
        <v>6.9298666666666664</v>
      </c>
      <c r="O413" s="14" t="s">
        <v>794</v>
      </c>
      <c r="P413" s="14" t="s">
        <v>795</v>
      </c>
      <c r="Q413" s="21">
        <v>0</v>
      </c>
      <c r="R413" s="21">
        <v>1</v>
      </c>
      <c r="S413" s="21">
        <v>0</v>
      </c>
      <c r="T413" s="21">
        <v>0</v>
      </c>
      <c r="U413" s="21">
        <v>0</v>
      </c>
      <c r="V413" s="21">
        <v>0</v>
      </c>
      <c r="W413" s="22">
        <v>1</v>
      </c>
      <c r="X413" s="21">
        <v>0</v>
      </c>
      <c r="Y413" s="21">
        <v>0</v>
      </c>
    </row>
    <row r="414" spans="1:25" ht="16.5">
      <c r="A414" s="16">
        <v>406</v>
      </c>
      <c r="B414" s="28" t="s">
        <v>722</v>
      </c>
      <c r="C414" s="28" t="s">
        <v>723</v>
      </c>
      <c r="D414" s="18">
        <v>50.75</v>
      </c>
      <c r="E414" s="18">
        <v>34.875</v>
      </c>
      <c r="F414" s="18">
        <v>37</v>
      </c>
      <c r="G414" s="19">
        <v>33.375</v>
      </c>
      <c r="H414" s="19">
        <v>31.125</v>
      </c>
      <c r="I414" s="19">
        <v>24</v>
      </c>
      <c r="J414" s="19">
        <v>31.5</v>
      </c>
      <c r="K414" s="19">
        <v>33.375</v>
      </c>
      <c r="L414" s="18">
        <v>25.67</v>
      </c>
      <c r="M414" s="20">
        <v>301.67</v>
      </c>
      <c r="N414" s="18">
        <v>12.066800000000001</v>
      </c>
      <c r="O414" s="14" t="s">
        <v>796</v>
      </c>
      <c r="P414" s="14" t="s">
        <v>795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2">
        <v>0</v>
      </c>
      <c r="X414" s="21">
        <v>0</v>
      </c>
      <c r="Y414" s="21">
        <v>0</v>
      </c>
    </row>
    <row r="415" spans="1:25" ht="16.5">
      <c r="A415" s="16">
        <v>407</v>
      </c>
      <c r="B415" s="28" t="s">
        <v>724</v>
      </c>
      <c r="C415" s="28" t="s">
        <v>725</v>
      </c>
      <c r="D415" s="18">
        <v>27.25</v>
      </c>
      <c r="E415" s="18">
        <v>29.25</v>
      </c>
      <c r="F415" s="18">
        <v>19.5</v>
      </c>
      <c r="G415" s="19">
        <v>33.375</v>
      </c>
      <c r="H415" s="19">
        <v>21.75</v>
      </c>
      <c r="I415" s="19">
        <v>16</v>
      </c>
      <c r="J415" s="19">
        <v>7.875</v>
      </c>
      <c r="K415" s="19">
        <v>22.5</v>
      </c>
      <c r="L415" s="18">
        <v>20.329999999999998</v>
      </c>
      <c r="M415" s="20">
        <v>197.82999999999998</v>
      </c>
      <c r="N415" s="18">
        <v>7.9131999999999998</v>
      </c>
      <c r="O415" s="14" t="s">
        <v>794</v>
      </c>
      <c r="P415" s="14" t="s">
        <v>795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2">
        <v>1</v>
      </c>
      <c r="X415" s="21">
        <v>0</v>
      </c>
      <c r="Y415" s="21">
        <v>0</v>
      </c>
    </row>
    <row r="416" spans="1:25" ht="16.5">
      <c r="A416" s="16">
        <v>408</v>
      </c>
      <c r="B416" s="28" t="s">
        <v>726</v>
      </c>
      <c r="C416" s="28" t="s">
        <v>135</v>
      </c>
      <c r="D416" s="18">
        <v>43.5</v>
      </c>
      <c r="E416" s="18">
        <v>30</v>
      </c>
      <c r="F416" s="18">
        <v>28.25</v>
      </c>
      <c r="G416" s="19">
        <v>30.75</v>
      </c>
      <c r="H416" s="19">
        <v>25.875</v>
      </c>
      <c r="I416" s="19">
        <v>25</v>
      </c>
      <c r="J416" s="19">
        <v>19.5</v>
      </c>
      <c r="K416" s="19">
        <v>37.875</v>
      </c>
      <c r="L416" s="18">
        <v>22.33</v>
      </c>
      <c r="M416" s="20">
        <v>263.08</v>
      </c>
      <c r="N416" s="18">
        <v>10.523199999999999</v>
      </c>
      <c r="O416" s="14" t="s">
        <v>796</v>
      </c>
      <c r="P416" s="14" t="s">
        <v>795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2">
        <v>0</v>
      </c>
      <c r="X416" s="21">
        <v>0</v>
      </c>
      <c r="Y416" s="21">
        <v>0</v>
      </c>
    </row>
    <row r="417" spans="1:25" ht="16.5">
      <c r="A417" s="16">
        <v>409</v>
      </c>
      <c r="B417" s="28" t="s">
        <v>727</v>
      </c>
      <c r="C417" s="28" t="s">
        <v>663</v>
      </c>
      <c r="D417" s="18">
        <v>40.5</v>
      </c>
      <c r="E417" s="18">
        <v>36</v>
      </c>
      <c r="F417" s="18">
        <v>38.25</v>
      </c>
      <c r="G417" s="19">
        <v>29.25</v>
      </c>
      <c r="H417" s="19">
        <v>27.75</v>
      </c>
      <c r="I417" s="19">
        <v>17.666666666666668</v>
      </c>
      <c r="J417" s="19">
        <v>15</v>
      </c>
      <c r="K417" s="19">
        <v>31.125</v>
      </c>
      <c r="L417" s="18">
        <v>18.670000000000002</v>
      </c>
      <c r="M417" s="20">
        <v>254.21166666666664</v>
      </c>
      <c r="N417" s="18">
        <v>10.168466666666665</v>
      </c>
      <c r="O417" s="14" t="s">
        <v>796</v>
      </c>
      <c r="P417" s="14" t="s">
        <v>795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2">
        <v>0</v>
      </c>
      <c r="X417" s="21">
        <v>0</v>
      </c>
      <c r="Y417" s="21">
        <v>0</v>
      </c>
    </row>
    <row r="418" spans="1:25" ht="16.5">
      <c r="A418" s="16">
        <v>410</v>
      </c>
      <c r="B418" s="28" t="s">
        <v>728</v>
      </c>
      <c r="C418" s="28" t="s">
        <v>729</v>
      </c>
      <c r="D418" s="18">
        <v>27.25</v>
      </c>
      <c r="E418" s="18">
        <v>24.375</v>
      </c>
      <c r="F418" s="18">
        <v>24</v>
      </c>
      <c r="G418" s="19">
        <v>23.25</v>
      </c>
      <c r="H418" s="19">
        <v>22.5</v>
      </c>
      <c r="I418" s="19">
        <v>23</v>
      </c>
      <c r="J418" s="19">
        <v>8.25</v>
      </c>
      <c r="K418" s="19">
        <v>19.125</v>
      </c>
      <c r="L418" s="18">
        <v>12.33</v>
      </c>
      <c r="M418" s="20">
        <v>184.08</v>
      </c>
      <c r="N418" s="18">
        <v>7.3632000000000009</v>
      </c>
      <c r="O418" s="14" t="s">
        <v>794</v>
      </c>
      <c r="P418" s="14" t="s">
        <v>795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2">
        <v>1</v>
      </c>
      <c r="X418" s="21">
        <v>0</v>
      </c>
      <c r="Y418" s="21">
        <v>0</v>
      </c>
    </row>
    <row r="419" spans="1:25" ht="16.5">
      <c r="A419" s="16">
        <v>411</v>
      </c>
      <c r="B419" s="28" t="s">
        <v>730</v>
      </c>
      <c r="C419" s="28" t="s">
        <v>731</v>
      </c>
      <c r="D419" s="18">
        <v>37.5</v>
      </c>
      <c r="E419" s="18">
        <v>37.875</v>
      </c>
      <c r="F419" s="18">
        <v>30.5</v>
      </c>
      <c r="G419" s="19">
        <v>30</v>
      </c>
      <c r="H419" s="19">
        <v>27</v>
      </c>
      <c r="I419" s="19">
        <v>23.666666666666668</v>
      </c>
      <c r="J419" s="19">
        <v>12.75</v>
      </c>
      <c r="K419" s="19">
        <v>25.5</v>
      </c>
      <c r="L419" s="18">
        <v>21</v>
      </c>
      <c r="M419" s="20">
        <v>245.79166666666666</v>
      </c>
      <c r="N419" s="18">
        <v>9.831666666666667</v>
      </c>
      <c r="O419" s="14" t="s">
        <v>794</v>
      </c>
      <c r="P419" s="14" t="s">
        <v>795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2">
        <v>1</v>
      </c>
      <c r="X419" s="21">
        <v>0</v>
      </c>
      <c r="Y419" s="21">
        <v>0</v>
      </c>
    </row>
    <row r="420" spans="1:25" ht="16.5">
      <c r="A420" s="16">
        <v>412</v>
      </c>
      <c r="B420" s="28" t="s">
        <v>732</v>
      </c>
      <c r="C420" s="28" t="s">
        <v>733</v>
      </c>
      <c r="D420" s="18">
        <v>39.25</v>
      </c>
      <c r="E420" s="18">
        <v>26.625</v>
      </c>
      <c r="F420" s="18">
        <v>33</v>
      </c>
      <c r="G420" s="19">
        <v>27.75</v>
      </c>
      <c r="H420" s="19">
        <v>26.625</v>
      </c>
      <c r="I420" s="19">
        <v>23</v>
      </c>
      <c r="J420" s="19">
        <v>19.125</v>
      </c>
      <c r="K420" s="19">
        <v>34.5</v>
      </c>
      <c r="L420" s="18">
        <v>20.329999999999998</v>
      </c>
      <c r="M420" s="20">
        <v>250.20499999999998</v>
      </c>
      <c r="N420" s="18">
        <v>10.008199999999999</v>
      </c>
      <c r="O420" s="14" t="s">
        <v>796</v>
      </c>
      <c r="P420" s="14" t="s">
        <v>795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2">
        <v>0</v>
      </c>
      <c r="X420" s="21">
        <v>0</v>
      </c>
      <c r="Y420" s="21">
        <v>0</v>
      </c>
    </row>
    <row r="421" spans="1:25" ht="16.5">
      <c r="A421" s="16">
        <v>413</v>
      </c>
      <c r="B421" s="28" t="s">
        <v>734</v>
      </c>
      <c r="C421" s="28" t="s">
        <v>735</v>
      </c>
      <c r="D421" s="18">
        <v>17</v>
      </c>
      <c r="E421" s="18">
        <v>24</v>
      </c>
      <c r="F421" s="18">
        <v>10.5</v>
      </c>
      <c r="G421" s="19">
        <v>7.5</v>
      </c>
      <c r="H421" s="19">
        <v>20.625</v>
      </c>
      <c r="I421" s="19">
        <v>10</v>
      </c>
      <c r="J421" s="19">
        <v>8.25</v>
      </c>
      <c r="K421" s="19">
        <v>21.375</v>
      </c>
      <c r="L421" s="18">
        <v>8.33</v>
      </c>
      <c r="M421" s="20">
        <v>127.58</v>
      </c>
      <c r="N421" s="18">
        <v>5.1032000000000002</v>
      </c>
      <c r="O421" s="14" t="s">
        <v>794</v>
      </c>
      <c r="P421" s="14" t="s">
        <v>795</v>
      </c>
      <c r="Q421" s="21">
        <v>0</v>
      </c>
      <c r="R421" s="21">
        <v>0</v>
      </c>
      <c r="S421" s="21">
        <v>1</v>
      </c>
      <c r="T421" s="21">
        <v>1</v>
      </c>
      <c r="U421" s="21">
        <v>0</v>
      </c>
      <c r="V421" s="21">
        <v>0</v>
      </c>
      <c r="W421" s="22">
        <v>1</v>
      </c>
      <c r="X421" s="21">
        <v>0</v>
      </c>
      <c r="Y421" s="21">
        <v>1</v>
      </c>
    </row>
    <row r="422" spans="1:25" ht="16.5">
      <c r="A422" s="16">
        <v>414</v>
      </c>
      <c r="B422" s="28" t="s">
        <v>734</v>
      </c>
      <c r="C422" s="28" t="s">
        <v>736</v>
      </c>
      <c r="D422" s="18">
        <v>31</v>
      </c>
      <c r="E422" s="18">
        <v>33.75</v>
      </c>
      <c r="F422" s="18">
        <v>26.25</v>
      </c>
      <c r="G422" s="19">
        <v>23.25</v>
      </c>
      <c r="H422" s="19">
        <v>29.25</v>
      </c>
      <c r="I422" s="19">
        <v>18.333333333333332</v>
      </c>
      <c r="J422" s="19">
        <v>17.25</v>
      </c>
      <c r="K422" s="19">
        <v>30.75</v>
      </c>
      <c r="L422" s="18">
        <v>20.329999999999998</v>
      </c>
      <c r="M422" s="20">
        <v>230.16333333333336</v>
      </c>
      <c r="N422" s="18">
        <v>9.2065333333333346</v>
      </c>
      <c r="O422" s="14" t="s">
        <v>794</v>
      </c>
      <c r="P422" s="14" t="s">
        <v>795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2">
        <v>0</v>
      </c>
      <c r="X422" s="21">
        <v>0</v>
      </c>
      <c r="Y422" s="21">
        <v>0</v>
      </c>
    </row>
    <row r="423" spans="1:25" ht="16.5">
      <c r="A423" s="16">
        <v>415</v>
      </c>
      <c r="B423" s="28" t="s">
        <v>737</v>
      </c>
      <c r="C423" s="28" t="s">
        <v>488</v>
      </c>
      <c r="D423" s="18">
        <v>31.5</v>
      </c>
      <c r="E423" s="18">
        <v>26.25</v>
      </c>
      <c r="F423" s="18">
        <v>24.25</v>
      </c>
      <c r="G423" s="19">
        <v>30</v>
      </c>
      <c r="H423" s="19">
        <v>22.5</v>
      </c>
      <c r="I423" s="19">
        <v>20</v>
      </c>
      <c r="J423" s="19">
        <v>17.25</v>
      </c>
      <c r="K423" s="19">
        <v>14.625</v>
      </c>
      <c r="L423" s="18">
        <v>9.33</v>
      </c>
      <c r="M423" s="20">
        <v>195.70500000000001</v>
      </c>
      <c r="N423" s="18">
        <v>7.8282000000000007</v>
      </c>
      <c r="O423" s="14" t="s">
        <v>794</v>
      </c>
      <c r="P423" s="14" t="s">
        <v>795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2">
        <v>0</v>
      </c>
      <c r="X423" s="21">
        <v>1</v>
      </c>
      <c r="Y423" s="21">
        <v>1</v>
      </c>
    </row>
    <row r="424" spans="1:25" ht="16.5">
      <c r="A424" s="16">
        <v>416</v>
      </c>
      <c r="B424" s="28" t="s">
        <v>738</v>
      </c>
      <c r="C424" s="28" t="s">
        <v>739</v>
      </c>
      <c r="D424" s="18">
        <v>46</v>
      </c>
      <c r="E424" s="18">
        <v>38.25</v>
      </c>
      <c r="F424" s="18">
        <v>30.25</v>
      </c>
      <c r="G424" s="19">
        <v>26.25</v>
      </c>
      <c r="H424" s="19">
        <v>30</v>
      </c>
      <c r="I424" s="19">
        <v>23.333333333333332</v>
      </c>
      <c r="J424" s="19">
        <v>15</v>
      </c>
      <c r="K424" s="19">
        <v>39</v>
      </c>
      <c r="L424" s="18">
        <v>21.67</v>
      </c>
      <c r="M424" s="20">
        <v>269.75333333333333</v>
      </c>
      <c r="N424" s="18">
        <v>10.790133333333333</v>
      </c>
      <c r="O424" s="14" t="s">
        <v>796</v>
      </c>
      <c r="P424" s="14" t="s">
        <v>795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2">
        <v>0</v>
      </c>
      <c r="X424" s="21">
        <v>0</v>
      </c>
      <c r="Y424" s="21">
        <v>0</v>
      </c>
    </row>
    <row r="425" spans="1:25" ht="16.5">
      <c r="A425" s="16">
        <v>417</v>
      </c>
      <c r="B425" s="28" t="s">
        <v>740</v>
      </c>
      <c r="C425" s="28" t="s">
        <v>741</v>
      </c>
      <c r="D425" s="18">
        <v>26.5</v>
      </c>
      <c r="E425" s="18">
        <v>24.75</v>
      </c>
      <c r="F425" s="18">
        <v>18.5</v>
      </c>
      <c r="G425" s="19">
        <v>17.25</v>
      </c>
      <c r="H425" s="19">
        <v>25.125</v>
      </c>
      <c r="I425" s="19">
        <v>19</v>
      </c>
      <c r="J425" s="19">
        <v>9.75</v>
      </c>
      <c r="K425" s="19">
        <v>30</v>
      </c>
      <c r="L425" s="18">
        <v>7.67</v>
      </c>
      <c r="M425" s="20">
        <v>178.54499999999999</v>
      </c>
      <c r="N425" s="18">
        <v>7.1417999999999999</v>
      </c>
      <c r="O425" s="14" t="s">
        <v>794</v>
      </c>
      <c r="P425" s="14" t="s">
        <v>795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2">
        <v>1</v>
      </c>
      <c r="X425" s="21">
        <v>0</v>
      </c>
      <c r="Y425" s="21">
        <v>1</v>
      </c>
    </row>
    <row r="426" spans="1:25" ht="16.5">
      <c r="A426" s="16">
        <v>418</v>
      </c>
      <c r="B426" s="28" t="s">
        <v>742</v>
      </c>
      <c r="C426" s="28" t="s">
        <v>743</v>
      </c>
      <c r="D426" s="18">
        <v>32.75</v>
      </c>
      <c r="E426" s="18">
        <v>32.25</v>
      </c>
      <c r="F426" s="18">
        <v>24.25</v>
      </c>
      <c r="G426" s="19">
        <v>32.25</v>
      </c>
      <c r="H426" s="19">
        <v>23.25</v>
      </c>
      <c r="I426" s="19">
        <v>22.666666666666668</v>
      </c>
      <c r="J426" s="19">
        <v>18</v>
      </c>
      <c r="K426" s="19">
        <v>28.875</v>
      </c>
      <c r="L426" s="18">
        <v>21.33</v>
      </c>
      <c r="M426" s="20">
        <v>235.62166666666667</v>
      </c>
      <c r="N426" s="18">
        <v>9.4248666666666665</v>
      </c>
      <c r="O426" s="14" t="s">
        <v>794</v>
      </c>
      <c r="P426" s="14" t="s">
        <v>795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2">
        <v>0</v>
      </c>
      <c r="X426" s="21">
        <v>0</v>
      </c>
      <c r="Y426" s="21">
        <v>0</v>
      </c>
    </row>
    <row r="427" spans="1:25" ht="16.5">
      <c r="A427" s="16">
        <v>419</v>
      </c>
      <c r="B427" s="28" t="s">
        <v>744</v>
      </c>
      <c r="C427" s="28" t="s">
        <v>745</v>
      </c>
      <c r="D427" s="18">
        <v>39.75</v>
      </c>
      <c r="E427" s="18">
        <v>30</v>
      </c>
      <c r="F427" s="18">
        <v>31</v>
      </c>
      <c r="G427" s="19">
        <v>20.25</v>
      </c>
      <c r="H427" s="19">
        <v>27</v>
      </c>
      <c r="I427" s="19">
        <v>14.666666666666666</v>
      </c>
      <c r="J427" s="19">
        <v>11.25</v>
      </c>
      <c r="K427" s="19">
        <v>27</v>
      </c>
      <c r="L427" s="18">
        <v>12.33</v>
      </c>
      <c r="M427" s="20">
        <v>213.24666666666667</v>
      </c>
      <c r="N427" s="18">
        <v>8.5298666666666669</v>
      </c>
      <c r="O427" s="14" t="s">
        <v>794</v>
      </c>
      <c r="P427" s="14" t="s">
        <v>795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2">
        <v>1</v>
      </c>
      <c r="X427" s="21">
        <v>0</v>
      </c>
      <c r="Y427" s="21">
        <v>0</v>
      </c>
    </row>
    <row r="428" spans="1:25" ht="16.5">
      <c r="A428" s="16">
        <v>420</v>
      </c>
      <c r="B428" s="28" t="s">
        <v>746</v>
      </c>
      <c r="C428" s="28" t="s">
        <v>747</v>
      </c>
      <c r="D428" s="18">
        <v>44.25</v>
      </c>
      <c r="E428" s="18">
        <v>31.125</v>
      </c>
      <c r="F428" s="18">
        <v>32.25</v>
      </c>
      <c r="G428" s="19">
        <v>26.625</v>
      </c>
      <c r="H428" s="19">
        <v>31.875</v>
      </c>
      <c r="I428" s="19">
        <v>22.666666666666668</v>
      </c>
      <c r="J428" s="19">
        <v>12.375</v>
      </c>
      <c r="K428" s="19">
        <v>27.75</v>
      </c>
      <c r="L428" s="18">
        <v>17</v>
      </c>
      <c r="M428" s="20">
        <v>245.91666666666666</v>
      </c>
      <c r="N428" s="18">
        <v>9.836666666666666</v>
      </c>
      <c r="O428" s="14" t="s">
        <v>794</v>
      </c>
      <c r="P428" s="14" t="s">
        <v>795</v>
      </c>
      <c r="Q428" s="21">
        <v>0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2">
        <v>1</v>
      </c>
      <c r="X428" s="21">
        <v>0</v>
      </c>
      <c r="Y428" s="21">
        <v>0</v>
      </c>
    </row>
    <row r="429" spans="1:25" ht="16.5">
      <c r="A429" s="16">
        <v>421</v>
      </c>
      <c r="B429" s="28" t="s">
        <v>748</v>
      </c>
      <c r="C429" s="28" t="s">
        <v>80</v>
      </c>
      <c r="D429" s="18">
        <v>33</v>
      </c>
      <c r="E429" s="18">
        <v>25.875</v>
      </c>
      <c r="F429" s="18">
        <v>19</v>
      </c>
      <c r="G429" s="19">
        <v>8.25</v>
      </c>
      <c r="H429" s="19">
        <v>30</v>
      </c>
      <c r="I429" s="19">
        <v>23.666666666666668</v>
      </c>
      <c r="J429" s="19">
        <v>14.25</v>
      </c>
      <c r="K429" s="19">
        <v>42</v>
      </c>
      <c r="L429" s="18">
        <v>9.67</v>
      </c>
      <c r="M429" s="20">
        <v>205.71166666666664</v>
      </c>
      <c r="N429" s="18">
        <v>8.2284666666666659</v>
      </c>
      <c r="O429" s="14" t="s">
        <v>794</v>
      </c>
      <c r="P429" s="14" t="s">
        <v>795</v>
      </c>
      <c r="Q429" s="21">
        <v>0</v>
      </c>
      <c r="R429" s="21">
        <v>0</v>
      </c>
      <c r="S429" s="21">
        <v>0</v>
      </c>
      <c r="T429" s="21">
        <v>1</v>
      </c>
      <c r="U429" s="21">
        <v>0</v>
      </c>
      <c r="V429" s="21">
        <v>0</v>
      </c>
      <c r="W429" s="22">
        <v>1</v>
      </c>
      <c r="X429" s="21">
        <v>0</v>
      </c>
      <c r="Y429" s="21">
        <v>1</v>
      </c>
    </row>
    <row r="430" spans="1:25" ht="16.5">
      <c r="A430" s="16">
        <v>422</v>
      </c>
      <c r="B430" s="28" t="s">
        <v>749</v>
      </c>
      <c r="C430" s="28" t="s">
        <v>750</v>
      </c>
      <c r="D430" s="18">
        <v>30.25</v>
      </c>
      <c r="E430" s="18">
        <v>28.125</v>
      </c>
      <c r="F430" s="18">
        <v>24.75</v>
      </c>
      <c r="G430" s="19">
        <v>13.5</v>
      </c>
      <c r="H430" s="19">
        <v>26.25</v>
      </c>
      <c r="I430" s="19">
        <v>18.666666666666668</v>
      </c>
      <c r="J430" s="19">
        <v>8.625</v>
      </c>
      <c r="K430" s="19">
        <v>22.125</v>
      </c>
      <c r="L430" s="18">
        <v>13</v>
      </c>
      <c r="M430" s="20">
        <v>185.29166666666666</v>
      </c>
      <c r="N430" s="18">
        <v>7.4116666666666662</v>
      </c>
      <c r="O430" s="14" t="s">
        <v>794</v>
      </c>
      <c r="P430" s="14" t="s">
        <v>795</v>
      </c>
      <c r="Q430" s="21">
        <v>0</v>
      </c>
      <c r="R430" s="21">
        <v>0</v>
      </c>
      <c r="S430" s="21">
        <v>0</v>
      </c>
      <c r="T430" s="21">
        <v>1</v>
      </c>
      <c r="U430" s="21">
        <v>0</v>
      </c>
      <c r="V430" s="21">
        <v>0</v>
      </c>
      <c r="W430" s="22">
        <v>1</v>
      </c>
      <c r="X430" s="21">
        <v>0</v>
      </c>
      <c r="Y430" s="21">
        <v>0</v>
      </c>
    </row>
    <row r="431" spans="1:25" ht="16.5">
      <c r="A431" s="16">
        <v>423</v>
      </c>
      <c r="B431" s="28" t="s">
        <v>751</v>
      </c>
      <c r="C431" s="28" t="s">
        <v>752</v>
      </c>
      <c r="D431" s="18">
        <v>27.5</v>
      </c>
      <c r="E431" s="18">
        <v>34.5</v>
      </c>
      <c r="F431" s="18">
        <v>18.5</v>
      </c>
      <c r="G431" s="19">
        <v>20.25</v>
      </c>
      <c r="H431" s="19">
        <v>23.625</v>
      </c>
      <c r="I431" s="19">
        <v>22.666666666666668</v>
      </c>
      <c r="J431" s="19">
        <v>12.375</v>
      </c>
      <c r="K431" s="19">
        <v>20.625</v>
      </c>
      <c r="L431" s="18">
        <v>18</v>
      </c>
      <c r="M431" s="20">
        <v>198.04166666666666</v>
      </c>
      <c r="N431" s="18">
        <v>7.921666666666666</v>
      </c>
      <c r="O431" s="14" t="s">
        <v>794</v>
      </c>
      <c r="P431" s="14" t="s">
        <v>795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2">
        <v>1</v>
      </c>
      <c r="X431" s="21">
        <v>0</v>
      </c>
      <c r="Y431" s="21">
        <v>0</v>
      </c>
    </row>
    <row r="432" spans="1:25" ht="16.5">
      <c r="A432" s="16">
        <v>424</v>
      </c>
      <c r="B432" s="28" t="s">
        <v>753</v>
      </c>
      <c r="C432" s="28" t="s">
        <v>754</v>
      </c>
      <c r="D432" s="18">
        <v>37.75</v>
      </c>
      <c r="E432" s="18">
        <v>23.25</v>
      </c>
      <c r="F432" s="18">
        <v>26.25</v>
      </c>
      <c r="G432" s="19">
        <v>29.25</v>
      </c>
      <c r="H432" s="19">
        <v>22.125</v>
      </c>
      <c r="I432" s="19">
        <v>23.666666666666668</v>
      </c>
      <c r="J432" s="19">
        <v>17.25</v>
      </c>
      <c r="K432" s="19">
        <v>24</v>
      </c>
      <c r="L432" s="18">
        <v>23.67</v>
      </c>
      <c r="M432" s="20">
        <v>227.21166666666664</v>
      </c>
      <c r="N432" s="18">
        <v>9.0884666666666654</v>
      </c>
      <c r="O432" s="14" t="s">
        <v>794</v>
      </c>
      <c r="P432" s="14" t="s">
        <v>795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2">
        <v>0</v>
      </c>
      <c r="X432" s="21">
        <v>0</v>
      </c>
      <c r="Y432" s="21">
        <v>0</v>
      </c>
    </row>
    <row r="433" spans="1:25" ht="16.5">
      <c r="A433" s="16">
        <v>425</v>
      </c>
      <c r="B433" s="28" t="s">
        <v>755</v>
      </c>
      <c r="C433" s="28" t="s">
        <v>756</v>
      </c>
      <c r="D433" s="18">
        <v>22</v>
      </c>
      <c r="E433" s="18">
        <v>22.5</v>
      </c>
      <c r="F433" s="18">
        <v>26</v>
      </c>
      <c r="G433" s="19">
        <v>15</v>
      </c>
      <c r="H433" s="19">
        <v>30.75</v>
      </c>
      <c r="I433" s="19">
        <v>20</v>
      </c>
      <c r="J433" s="19">
        <v>15.75</v>
      </c>
      <c r="K433" s="19">
        <v>24</v>
      </c>
      <c r="L433" s="18">
        <v>8.33</v>
      </c>
      <c r="M433" s="20">
        <v>184.33</v>
      </c>
      <c r="N433" s="18">
        <v>7.3732000000000006</v>
      </c>
      <c r="O433" s="14" t="s">
        <v>794</v>
      </c>
      <c r="P433" s="14" t="s">
        <v>795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2">
        <v>0</v>
      </c>
      <c r="X433" s="21">
        <v>0</v>
      </c>
      <c r="Y433" s="21">
        <v>1</v>
      </c>
    </row>
    <row r="434" spans="1:25" ht="16.5">
      <c r="A434" s="16">
        <v>426</v>
      </c>
      <c r="B434" s="28" t="s">
        <v>757</v>
      </c>
      <c r="C434" s="28" t="s">
        <v>135</v>
      </c>
      <c r="D434" s="18">
        <v>6.5</v>
      </c>
      <c r="E434" s="18">
        <v>33.375</v>
      </c>
      <c r="F434" s="18">
        <v>15</v>
      </c>
      <c r="G434" s="19">
        <v>18</v>
      </c>
      <c r="H434" s="19">
        <v>21.375</v>
      </c>
      <c r="I434" s="19">
        <v>10</v>
      </c>
      <c r="J434" s="19">
        <v>8.25</v>
      </c>
      <c r="K434" s="19">
        <v>12.75</v>
      </c>
      <c r="L434" s="18">
        <v>13.33</v>
      </c>
      <c r="M434" s="20">
        <v>138.58000000000001</v>
      </c>
      <c r="N434" s="18">
        <v>5.5432000000000006</v>
      </c>
      <c r="O434" s="14" t="s">
        <v>794</v>
      </c>
      <c r="P434" s="14" t="s">
        <v>795</v>
      </c>
      <c r="Q434" s="21">
        <v>1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2">
        <v>1</v>
      </c>
      <c r="X434" s="21">
        <v>1</v>
      </c>
      <c r="Y434" s="21">
        <v>0</v>
      </c>
    </row>
    <row r="435" spans="1:25" ht="16.5">
      <c r="A435" s="16">
        <v>427</v>
      </c>
      <c r="B435" s="28" t="s">
        <v>758</v>
      </c>
      <c r="C435" s="28" t="s">
        <v>652</v>
      </c>
      <c r="D435" s="18">
        <v>45.5</v>
      </c>
      <c r="E435" s="18">
        <v>38.625</v>
      </c>
      <c r="F435" s="18">
        <v>40.5</v>
      </c>
      <c r="G435" s="19">
        <v>39</v>
      </c>
      <c r="H435" s="19">
        <v>34.125</v>
      </c>
      <c r="I435" s="19">
        <v>27.333333333333332</v>
      </c>
      <c r="J435" s="19">
        <v>25.875</v>
      </c>
      <c r="K435" s="19">
        <v>45</v>
      </c>
      <c r="L435" s="18">
        <v>27.67</v>
      </c>
      <c r="M435" s="20">
        <v>323.62833333333339</v>
      </c>
      <c r="N435" s="18">
        <v>12.945133333333336</v>
      </c>
      <c r="O435" s="14" t="s">
        <v>796</v>
      </c>
      <c r="P435" s="14" t="s">
        <v>795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2">
        <v>0</v>
      </c>
      <c r="X435" s="21">
        <v>0</v>
      </c>
      <c r="Y435" s="21">
        <v>0</v>
      </c>
    </row>
    <row r="436" spans="1:25" ht="16.5">
      <c r="A436" s="16">
        <v>428</v>
      </c>
      <c r="B436" s="28" t="s">
        <v>759</v>
      </c>
      <c r="C436" s="28" t="s">
        <v>162</v>
      </c>
      <c r="D436" s="18">
        <v>48.25</v>
      </c>
      <c r="E436" s="18">
        <v>36.375</v>
      </c>
      <c r="F436" s="18">
        <v>33</v>
      </c>
      <c r="G436" s="19">
        <v>38.25</v>
      </c>
      <c r="H436" s="19">
        <v>37.875</v>
      </c>
      <c r="I436" s="19">
        <v>21.666666666666668</v>
      </c>
      <c r="J436" s="19">
        <v>31.875</v>
      </c>
      <c r="K436" s="19">
        <v>31.5</v>
      </c>
      <c r="L436" s="18">
        <v>28.67</v>
      </c>
      <c r="M436" s="20">
        <v>307.46166666666664</v>
      </c>
      <c r="N436" s="18">
        <v>12.298466666666666</v>
      </c>
      <c r="O436" s="14" t="s">
        <v>796</v>
      </c>
      <c r="P436" s="14" t="s">
        <v>795</v>
      </c>
      <c r="Q436" s="21">
        <v>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2">
        <v>0</v>
      </c>
      <c r="X436" s="21">
        <v>0</v>
      </c>
      <c r="Y436" s="21">
        <v>0</v>
      </c>
    </row>
    <row r="437" spans="1:25" ht="16.5">
      <c r="A437" s="16">
        <v>429</v>
      </c>
      <c r="B437" s="28" t="s">
        <v>760</v>
      </c>
      <c r="C437" s="28" t="s">
        <v>761</v>
      </c>
      <c r="D437" s="18">
        <v>37.5</v>
      </c>
      <c r="E437" s="18">
        <v>30</v>
      </c>
      <c r="F437" s="18">
        <v>32.25</v>
      </c>
      <c r="G437" s="19">
        <v>30</v>
      </c>
      <c r="H437" s="19">
        <v>30.375</v>
      </c>
      <c r="I437" s="19">
        <v>20.666666666666668</v>
      </c>
      <c r="J437" s="19">
        <v>9.75</v>
      </c>
      <c r="K437" s="19">
        <v>28.5</v>
      </c>
      <c r="L437" s="18">
        <v>19.329999999999998</v>
      </c>
      <c r="M437" s="20">
        <v>238.37166666666667</v>
      </c>
      <c r="N437" s="18">
        <v>9.5348666666666659</v>
      </c>
      <c r="O437" s="14" t="s">
        <v>794</v>
      </c>
      <c r="P437" s="14" t="s">
        <v>795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2">
        <v>1</v>
      </c>
      <c r="X437" s="21">
        <v>0</v>
      </c>
      <c r="Y437" s="21">
        <v>0</v>
      </c>
    </row>
    <row r="438" spans="1:25" ht="16.5">
      <c r="A438" s="16">
        <v>430</v>
      </c>
      <c r="B438" s="28" t="s">
        <v>760</v>
      </c>
      <c r="C438" s="28" t="s">
        <v>762</v>
      </c>
      <c r="D438" s="18">
        <v>25.75</v>
      </c>
      <c r="E438" s="18">
        <v>26.25</v>
      </c>
      <c r="F438" s="18">
        <v>25.75</v>
      </c>
      <c r="G438" s="19">
        <v>18</v>
      </c>
      <c r="H438" s="19">
        <v>25.5</v>
      </c>
      <c r="I438" s="19">
        <v>23.333333333333332</v>
      </c>
      <c r="J438" s="19">
        <v>14.625</v>
      </c>
      <c r="K438" s="19">
        <v>17.25</v>
      </c>
      <c r="L438" s="18">
        <v>14.67</v>
      </c>
      <c r="M438" s="20">
        <v>191.12833333333333</v>
      </c>
      <c r="N438" s="18">
        <v>7.6451333333333329</v>
      </c>
      <c r="O438" s="14" t="s">
        <v>794</v>
      </c>
      <c r="P438" s="14" t="s">
        <v>795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2">
        <v>1</v>
      </c>
      <c r="X438" s="21">
        <v>0</v>
      </c>
      <c r="Y438" s="21">
        <v>0</v>
      </c>
    </row>
    <row r="439" spans="1:25" ht="16.5">
      <c r="A439" s="16">
        <v>431</v>
      </c>
      <c r="B439" s="28" t="s">
        <v>763</v>
      </c>
      <c r="C439" s="28" t="s">
        <v>667</v>
      </c>
      <c r="D439" s="18">
        <v>39.25</v>
      </c>
      <c r="E439" s="18">
        <v>33.375</v>
      </c>
      <c r="F439" s="18">
        <v>28</v>
      </c>
      <c r="G439" s="19">
        <v>19.5</v>
      </c>
      <c r="H439" s="19">
        <v>25.5</v>
      </c>
      <c r="I439" s="19">
        <v>23</v>
      </c>
      <c r="J439" s="19">
        <v>11.25</v>
      </c>
      <c r="K439" s="19">
        <v>26.625</v>
      </c>
      <c r="L439" s="18">
        <v>16.329999999999998</v>
      </c>
      <c r="M439" s="20">
        <v>222.82999999999998</v>
      </c>
      <c r="N439" s="18">
        <v>8.9131999999999998</v>
      </c>
      <c r="O439" s="14" t="s">
        <v>794</v>
      </c>
      <c r="P439" s="14" t="s">
        <v>795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2">
        <v>1</v>
      </c>
      <c r="X439" s="21">
        <v>0</v>
      </c>
      <c r="Y439" s="21">
        <v>0</v>
      </c>
    </row>
    <row r="440" spans="1:25" ht="16.5">
      <c r="A440" s="16">
        <v>432</v>
      </c>
      <c r="B440" s="28" t="s">
        <v>764</v>
      </c>
      <c r="C440" s="28" t="s">
        <v>765</v>
      </c>
      <c r="D440" s="18">
        <v>30</v>
      </c>
      <c r="E440" s="18">
        <v>27.375</v>
      </c>
      <c r="F440" s="18">
        <v>16.75</v>
      </c>
      <c r="G440" s="19">
        <v>17.25</v>
      </c>
      <c r="H440" s="19">
        <v>18.75</v>
      </c>
      <c r="I440" s="19">
        <v>16.666666666666668</v>
      </c>
      <c r="J440" s="19">
        <v>10.125</v>
      </c>
      <c r="K440" s="19">
        <v>30</v>
      </c>
      <c r="L440" s="18">
        <v>11.33</v>
      </c>
      <c r="M440" s="20">
        <v>178.2466666666667</v>
      </c>
      <c r="N440" s="18">
        <v>7.1298666666666684</v>
      </c>
      <c r="O440" s="14" t="s">
        <v>794</v>
      </c>
      <c r="P440" s="14" t="s">
        <v>795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2">
        <v>1</v>
      </c>
      <c r="X440" s="21">
        <v>0</v>
      </c>
      <c r="Y440" s="21">
        <v>0</v>
      </c>
    </row>
    <row r="441" spans="1:25" ht="16.5">
      <c r="A441" s="16">
        <v>433</v>
      </c>
      <c r="B441" s="28" t="s">
        <v>766</v>
      </c>
      <c r="C441" s="28" t="s">
        <v>767</v>
      </c>
      <c r="D441" s="18">
        <v>16.25</v>
      </c>
      <c r="E441" s="18">
        <v>28.5</v>
      </c>
      <c r="F441" s="18">
        <v>15.75</v>
      </c>
      <c r="G441" s="19">
        <v>11.25</v>
      </c>
      <c r="H441" s="19">
        <v>22.125</v>
      </c>
      <c r="I441" s="19">
        <v>12.333333333333334</v>
      </c>
      <c r="J441" s="19">
        <v>3.75</v>
      </c>
      <c r="K441" s="19">
        <v>16.125</v>
      </c>
      <c r="L441" s="18">
        <v>19.670000000000002</v>
      </c>
      <c r="M441" s="20">
        <v>145.75333333333333</v>
      </c>
      <c r="N441" s="18">
        <v>5.8301333333333334</v>
      </c>
      <c r="O441" s="14" t="s">
        <v>794</v>
      </c>
      <c r="P441" s="14" t="s">
        <v>795</v>
      </c>
      <c r="Q441" s="21">
        <v>0</v>
      </c>
      <c r="R441" s="21">
        <v>0</v>
      </c>
      <c r="S441" s="21">
        <v>0</v>
      </c>
      <c r="T441" s="21">
        <v>1</v>
      </c>
      <c r="U441" s="21">
        <v>0</v>
      </c>
      <c r="V441" s="21">
        <v>0</v>
      </c>
      <c r="W441" s="22">
        <v>1</v>
      </c>
      <c r="X441" s="21">
        <v>0</v>
      </c>
      <c r="Y441" s="21">
        <v>0</v>
      </c>
    </row>
    <row r="442" spans="1:25" ht="16.5">
      <c r="A442" s="16">
        <v>434</v>
      </c>
      <c r="B442" s="28" t="s">
        <v>768</v>
      </c>
      <c r="C442" s="28" t="s">
        <v>769</v>
      </c>
      <c r="D442" s="18">
        <v>36.5</v>
      </c>
      <c r="E442" s="18">
        <v>28.125</v>
      </c>
      <c r="F442" s="18">
        <v>24</v>
      </c>
      <c r="G442" s="19">
        <v>34.5</v>
      </c>
      <c r="H442" s="19">
        <v>25.125</v>
      </c>
      <c r="I442" s="19">
        <v>23.333333333333332</v>
      </c>
      <c r="J442" s="19">
        <v>7.5</v>
      </c>
      <c r="K442" s="19">
        <v>36</v>
      </c>
      <c r="L442" s="18">
        <v>23.33</v>
      </c>
      <c r="M442" s="20">
        <v>238.41333333333336</v>
      </c>
      <c r="N442" s="18">
        <v>9.5365333333333346</v>
      </c>
      <c r="O442" s="14" t="s">
        <v>794</v>
      </c>
      <c r="P442" s="14" t="s">
        <v>795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2">
        <v>1</v>
      </c>
      <c r="X442" s="21">
        <v>0</v>
      </c>
      <c r="Y442" s="21">
        <v>0</v>
      </c>
    </row>
    <row r="443" spans="1:25" ht="16.5">
      <c r="A443" s="16">
        <v>435</v>
      </c>
      <c r="B443" s="28" t="s">
        <v>770</v>
      </c>
      <c r="C443" s="28" t="s">
        <v>771</v>
      </c>
      <c r="D443" s="18">
        <v>39.5</v>
      </c>
      <c r="E443" s="18">
        <v>42.375</v>
      </c>
      <c r="F443" s="18">
        <v>35</v>
      </c>
      <c r="G443" s="19">
        <v>34.5</v>
      </c>
      <c r="H443" s="19">
        <v>42.75</v>
      </c>
      <c r="I443" s="19">
        <v>30</v>
      </c>
      <c r="J443" s="19">
        <v>21.375</v>
      </c>
      <c r="K443" s="19">
        <v>45.75</v>
      </c>
      <c r="L443" s="18">
        <v>31.33</v>
      </c>
      <c r="M443" s="20">
        <v>322.58</v>
      </c>
      <c r="N443" s="18">
        <v>12.9032</v>
      </c>
      <c r="O443" s="14" t="s">
        <v>796</v>
      </c>
      <c r="P443" s="14" t="s">
        <v>795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2">
        <v>0</v>
      </c>
      <c r="X443" s="21">
        <v>0</v>
      </c>
      <c r="Y443" s="21">
        <v>0</v>
      </c>
    </row>
    <row r="444" spans="1:25" ht="16.5">
      <c r="A444" s="16">
        <v>436</v>
      </c>
      <c r="B444" s="28" t="s">
        <v>772</v>
      </c>
      <c r="C444" s="28" t="s">
        <v>457</v>
      </c>
      <c r="D444" s="18">
        <v>18.5</v>
      </c>
      <c r="E444" s="18">
        <v>27</v>
      </c>
      <c r="F444" s="18">
        <v>14.75</v>
      </c>
      <c r="G444" s="19">
        <v>9.75</v>
      </c>
      <c r="H444" s="19">
        <v>23.25</v>
      </c>
      <c r="I444" s="19">
        <v>15.333333333333334</v>
      </c>
      <c r="J444" s="19">
        <v>7.5</v>
      </c>
      <c r="K444" s="19">
        <v>12.375</v>
      </c>
      <c r="L444" s="18">
        <v>13.33</v>
      </c>
      <c r="M444" s="20">
        <v>141.78833333333333</v>
      </c>
      <c r="N444" s="18">
        <v>5.6715333333333326</v>
      </c>
      <c r="O444" s="14" t="s">
        <v>794</v>
      </c>
      <c r="P444" s="14" t="s">
        <v>795</v>
      </c>
      <c r="Q444" s="21">
        <v>0</v>
      </c>
      <c r="R444" s="21">
        <v>0</v>
      </c>
      <c r="S444" s="21">
        <v>1</v>
      </c>
      <c r="T444" s="21">
        <v>1</v>
      </c>
      <c r="U444" s="21">
        <v>0</v>
      </c>
      <c r="V444" s="21">
        <v>0</v>
      </c>
      <c r="W444" s="22">
        <v>1</v>
      </c>
      <c r="X444" s="21">
        <v>1</v>
      </c>
      <c r="Y444" s="21">
        <v>0</v>
      </c>
    </row>
    <row r="445" spans="1:25" ht="16.5">
      <c r="A445" s="16">
        <v>437</v>
      </c>
      <c r="B445" s="28" t="s">
        <v>773</v>
      </c>
      <c r="C445" s="28" t="s">
        <v>774</v>
      </c>
      <c r="D445" s="18">
        <v>22.75</v>
      </c>
      <c r="E445" s="18">
        <v>25.125</v>
      </c>
      <c r="F445" s="18">
        <v>21.5</v>
      </c>
      <c r="G445" s="19">
        <v>7.875</v>
      </c>
      <c r="H445" s="19">
        <v>21.375</v>
      </c>
      <c r="I445" s="19">
        <v>18.333333333333332</v>
      </c>
      <c r="J445" s="19">
        <v>13.125</v>
      </c>
      <c r="K445" s="19">
        <v>15.375</v>
      </c>
      <c r="L445" s="18">
        <v>21</v>
      </c>
      <c r="M445" s="20">
        <v>166.45833333333331</v>
      </c>
      <c r="N445" s="18">
        <v>6.6583333333333323</v>
      </c>
      <c r="O445" s="14" t="s">
        <v>794</v>
      </c>
      <c r="P445" s="14" t="s">
        <v>795</v>
      </c>
      <c r="Q445" s="21">
        <v>0</v>
      </c>
      <c r="R445" s="21">
        <v>0</v>
      </c>
      <c r="S445" s="21">
        <v>0</v>
      </c>
      <c r="T445" s="21">
        <v>1</v>
      </c>
      <c r="U445" s="21">
        <v>0</v>
      </c>
      <c r="V445" s="21">
        <v>0</v>
      </c>
      <c r="W445" s="22">
        <v>1</v>
      </c>
      <c r="X445" s="21">
        <v>0</v>
      </c>
      <c r="Y445" s="21">
        <v>0</v>
      </c>
    </row>
    <row r="446" spans="1:25" ht="16.5">
      <c r="A446" s="16">
        <v>438</v>
      </c>
      <c r="B446" s="28" t="s">
        <v>775</v>
      </c>
      <c r="C446" s="28" t="s">
        <v>776</v>
      </c>
      <c r="D446" s="18">
        <v>46</v>
      </c>
      <c r="E446" s="18">
        <v>35.25</v>
      </c>
      <c r="F446" s="18">
        <v>34.75</v>
      </c>
      <c r="G446" s="19">
        <v>30</v>
      </c>
      <c r="H446" s="19">
        <v>28.125</v>
      </c>
      <c r="I446" s="19">
        <v>20</v>
      </c>
      <c r="J446" s="19">
        <v>24</v>
      </c>
      <c r="K446" s="19">
        <v>34.5</v>
      </c>
      <c r="L446" s="18">
        <v>20.329999999999998</v>
      </c>
      <c r="M446" s="20">
        <v>272.95499999999998</v>
      </c>
      <c r="N446" s="18">
        <v>10.918199999999999</v>
      </c>
      <c r="O446" s="14" t="s">
        <v>796</v>
      </c>
      <c r="P446" s="14" t="s">
        <v>795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2">
        <v>0</v>
      </c>
      <c r="X446" s="21">
        <v>0</v>
      </c>
      <c r="Y446" s="21">
        <v>0</v>
      </c>
    </row>
    <row r="447" spans="1:25" ht="16.5">
      <c r="A447" s="16">
        <v>439</v>
      </c>
      <c r="B447" s="28" t="s">
        <v>775</v>
      </c>
      <c r="C447" s="28" t="s">
        <v>777</v>
      </c>
      <c r="D447" s="18">
        <v>41.25</v>
      </c>
      <c r="E447" s="18">
        <v>27.375</v>
      </c>
      <c r="F447" s="18">
        <v>19</v>
      </c>
      <c r="G447" s="19">
        <v>15.75</v>
      </c>
      <c r="H447" s="19">
        <v>27</v>
      </c>
      <c r="I447" s="19">
        <v>20</v>
      </c>
      <c r="J447" s="19">
        <v>8.625</v>
      </c>
      <c r="K447" s="19">
        <v>36</v>
      </c>
      <c r="L447" s="18">
        <v>17.329999999999998</v>
      </c>
      <c r="M447" s="20">
        <v>212.32999999999998</v>
      </c>
      <c r="N447" s="18">
        <v>8.4931999999999999</v>
      </c>
      <c r="O447" s="14" t="s">
        <v>794</v>
      </c>
      <c r="P447" s="14" t="s">
        <v>795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2">
        <v>1</v>
      </c>
      <c r="X447" s="21">
        <v>0</v>
      </c>
      <c r="Y447" s="21">
        <v>0</v>
      </c>
    </row>
    <row r="448" spans="1:25" ht="16.5">
      <c r="A448" s="16">
        <v>440</v>
      </c>
      <c r="B448" s="28" t="s">
        <v>778</v>
      </c>
      <c r="C448" s="28" t="s">
        <v>779</v>
      </c>
      <c r="D448" s="18">
        <v>48.75</v>
      </c>
      <c r="E448" s="18">
        <v>38.625</v>
      </c>
      <c r="F448" s="18">
        <v>34.5</v>
      </c>
      <c r="G448" s="19">
        <v>36</v>
      </c>
      <c r="H448" s="19">
        <v>40.875</v>
      </c>
      <c r="I448" s="19">
        <v>29</v>
      </c>
      <c r="J448" s="19">
        <v>43.5</v>
      </c>
      <c r="K448" s="19">
        <v>48.375</v>
      </c>
      <c r="L448" s="18">
        <v>29.67</v>
      </c>
      <c r="M448" s="20">
        <v>349.29500000000002</v>
      </c>
      <c r="N448" s="18">
        <v>13.9718</v>
      </c>
      <c r="O448" s="14" t="s">
        <v>796</v>
      </c>
      <c r="P448" s="14" t="s">
        <v>795</v>
      </c>
      <c r="Q448" s="21">
        <v>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2">
        <v>0</v>
      </c>
      <c r="X448" s="21">
        <v>0</v>
      </c>
      <c r="Y448" s="21">
        <v>0</v>
      </c>
    </row>
    <row r="449" spans="1:25" ht="16.5">
      <c r="A449" s="16">
        <v>441</v>
      </c>
      <c r="B449" s="28" t="s">
        <v>780</v>
      </c>
      <c r="C449" s="28" t="s">
        <v>781</v>
      </c>
      <c r="D449" s="18">
        <v>39.5</v>
      </c>
      <c r="E449" s="18">
        <v>14.625</v>
      </c>
      <c r="F449" s="18">
        <v>22.75</v>
      </c>
      <c r="G449" s="19">
        <v>24.75</v>
      </c>
      <c r="H449" s="19">
        <v>11.25</v>
      </c>
      <c r="I449" s="19">
        <v>19.333333333333332</v>
      </c>
      <c r="J449" s="19">
        <v>22.875</v>
      </c>
      <c r="K449" s="19">
        <v>17.625</v>
      </c>
      <c r="L449" s="18">
        <v>18</v>
      </c>
      <c r="M449" s="20">
        <v>190.70833333333334</v>
      </c>
      <c r="N449" s="18">
        <v>7.6283333333333339</v>
      </c>
      <c r="O449" s="14" t="s">
        <v>794</v>
      </c>
      <c r="P449" s="14" t="s">
        <v>795</v>
      </c>
      <c r="Q449" s="21">
        <v>0</v>
      </c>
      <c r="R449" s="21">
        <v>1</v>
      </c>
      <c r="S449" s="21">
        <v>0</v>
      </c>
      <c r="T449" s="21">
        <v>0</v>
      </c>
      <c r="U449" s="21">
        <v>1</v>
      </c>
      <c r="V449" s="21">
        <v>0</v>
      </c>
      <c r="W449" s="22">
        <v>0</v>
      </c>
      <c r="X449" s="21">
        <v>0</v>
      </c>
      <c r="Y449" s="21">
        <v>0</v>
      </c>
    </row>
    <row r="450" spans="1:25" ht="16.5">
      <c r="A450" s="16">
        <v>442</v>
      </c>
      <c r="B450" s="28" t="s">
        <v>782</v>
      </c>
      <c r="C450" s="28" t="s">
        <v>161</v>
      </c>
      <c r="D450" s="18">
        <v>34.5</v>
      </c>
      <c r="E450" s="18">
        <v>24.375</v>
      </c>
      <c r="F450" s="18">
        <v>30</v>
      </c>
      <c r="G450" s="19">
        <v>19.5</v>
      </c>
      <c r="H450" s="19">
        <v>22.875</v>
      </c>
      <c r="I450" s="19">
        <v>21.333333333333332</v>
      </c>
      <c r="J450" s="19">
        <v>23.625</v>
      </c>
      <c r="K450" s="19">
        <v>23.25</v>
      </c>
      <c r="L450" s="18">
        <v>26</v>
      </c>
      <c r="M450" s="20">
        <v>225.45833333333334</v>
      </c>
      <c r="N450" s="18">
        <v>9.0183333333333344</v>
      </c>
      <c r="O450" s="14" t="s">
        <v>794</v>
      </c>
      <c r="P450" s="14" t="s">
        <v>795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2">
        <v>0</v>
      </c>
      <c r="X450" s="21">
        <v>0</v>
      </c>
      <c r="Y450" s="21">
        <v>0</v>
      </c>
    </row>
    <row r="451" spans="1:25" ht="16.5">
      <c r="A451" s="16">
        <v>443</v>
      </c>
      <c r="B451" s="28" t="s">
        <v>783</v>
      </c>
      <c r="C451" s="28" t="s">
        <v>784</v>
      </c>
      <c r="D451" s="18">
        <v>36.5</v>
      </c>
      <c r="E451" s="18">
        <v>31.875</v>
      </c>
      <c r="F451" s="18">
        <v>30.25</v>
      </c>
      <c r="G451" s="19">
        <v>30</v>
      </c>
      <c r="H451" s="19">
        <v>28.875</v>
      </c>
      <c r="I451" s="19">
        <v>16</v>
      </c>
      <c r="J451" s="19">
        <v>9.375</v>
      </c>
      <c r="K451" s="19">
        <v>38.25</v>
      </c>
      <c r="L451" s="18">
        <v>22.33</v>
      </c>
      <c r="M451" s="20">
        <v>243.45499999999998</v>
      </c>
      <c r="N451" s="18">
        <v>9.7381999999999991</v>
      </c>
      <c r="O451" s="14" t="s">
        <v>794</v>
      </c>
      <c r="P451" s="14" t="s">
        <v>795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2">
        <v>1</v>
      </c>
      <c r="X451" s="21">
        <v>0</v>
      </c>
      <c r="Y451" s="21">
        <v>0</v>
      </c>
    </row>
    <row r="452" spans="1:25" ht="16.5">
      <c r="A452" s="16">
        <v>444</v>
      </c>
      <c r="B452" s="28" t="s">
        <v>783</v>
      </c>
      <c r="C452" s="28" t="s">
        <v>785</v>
      </c>
      <c r="D452" s="18">
        <v>42</v>
      </c>
      <c r="E452" s="18">
        <v>29.625</v>
      </c>
      <c r="F452" s="18">
        <v>19.75</v>
      </c>
      <c r="G452" s="19">
        <v>31.5</v>
      </c>
      <c r="H452" s="19">
        <v>30.75</v>
      </c>
      <c r="I452" s="19">
        <v>30.333333333333332</v>
      </c>
      <c r="J452" s="19">
        <v>15.75</v>
      </c>
      <c r="K452" s="19">
        <v>42</v>
      </c>
      <c r="L452" s="18">
        <v>23.67</v>
      </c>
      <c r="M452" s="20">
        <v>265.37833333333333</v>
      </c>
      <c r="N452" s="18">
        <v>10.615133333333333</v>
      </c>
      <c r="O452" s="14" t="s">
        <v>796</v>
      </c>
      <c r="P452" s="14" t="s">
        <v>795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2">
        <v>0</v>
      </c>
      <c r="X452" s="21">
        <v>0</v>
      </c>
      <c r="Y452" s="21">
        <v>0</v>
      </c>
    </row>
    <row r="453" spans="1:25" ht="16.5">
      <c r="A453" s="16">
        <v>445</v>
      </c>
      <c r="B453" s="28" t="s">
        <v>786</v>
      </c>
      <c r="C453" s="28" t="s">
        <v>787</v>
      </c>
      <c r="D453" s="18">
        <v>20.75</v>
      </c>
      <c r="E453" s="18">
        <v>25.875</v>
      </c>
      <c r="F453" s="18">
        <v>16.5</v>
      </c>
      <c r="G453" s="19">
        <v>15.75</v>
      </c>
      <c r="H453" s="19">
        <v>25.125</v>
      </c>
      <c r="I453" s="19">
        <v>20</v>
      </c>
      <c r="J453" s="19">
        <v>13.5</v>
      </c>
      <c r="K453" s="19">
        <v>18.375</v>
      </c>
      <c r="L453" s="18">
        <v>14.33</v>
      </c>
      <c r="M453" s="20">
        <v>170.20500000000001</v>
      </c>
      <c r="N453" s="18">
        <v>6.8082000000000003</v>
      </c>
      <c r="O453" s="14" t="s">
        <v>794</v>
      </c>
      <c r="P453" s="14" t="s">
        <v>795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2">
        <v>1</v>
      </c>
      <c r="X453" s="21">
        <v>0</v>
      </c>
      <c r="Y453" s="21">
        <v>0</v>
      </c>
    </row>
    <row r="454" spans="1:25" ht="16.5">
      <c r="A454" s="16">
        <v>446</v>
      </c>
      <c r="B454" s="28" t="s">
        <v>786</v>
      </c>
      <c r="C454" s="28" t="s">
        <v>788</v>
      </c>
      <c r="D454" s="18">
        <v>17.5</v>
      </c>
      <c r="E454" s="18">
        <v>28.5</v>
      </c>
      <c r="F454" s="18">
        <v>18.25</v>
      </c>
      <c r="G454" s="19">
        <v>16.875</v>
      </c>
      <c r="H454" s="19">
        <v>21.375</v>
      </c>
      <c r="I454" s="19">
        <v>14</v>
      </c>
      <c r="J454" s="19">
        <v>8.625</v>
      </c>
      <c r="K454" s="19">
        <v>9.375</v>
      </c>
      <c r="L454" s="18">
        <v>11.67</v>
      </c>
      <c r="M454" s="20">
        <v>146.16999999999999</v>
      </c>
      <c r="N454" s="18">
        <v>5.8467999999999991</v>
      </c>
      <c r="O454" s="14" t="s">
        <v>794</v>
      </c>
      <c r="P454" s="14" t="s">
        <v>795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2">
        <v>1</v>
      </c>
      <c r="X454" s="21">
        <v>1</v>
      </c>
      <c r="Y454" s="21">
        <v>0</v>
      </c>
    </row>
    <row r="455" spans="1:25" ht="16.5">
      <c r="A455" s="16">
        <v>447</v>
      </c>
      <c r="B455" s="28" t="s">
        <v>786</v>
      </c>
      <c r="C455" s="28" t="s">
        <v>343</v>
      </c>
      <c r="D455" s="18">
        <v>14.75</v>
      </c>
      <c r="E455" s="18">
        <v>22.125</v>
      </c>
      <c r="F455" s="18">
        <v>17.25</v>
      </c>
      <c r="G455" s="19">
        <v>17.25</v>
      </c>
      <c r="H455" s="19">
        <v>22.5</v>
      </c>
      <c r="I455" s="19">
        <v>14</v>
      </c>
      <c r="J455" s="19">
        <v>9.75</v>
      </c>
      <c r="K455" s="19">
        <v>23.25</v>
      </c>
      <c r="L455" s="18">
        <v>12.33</v>
      </c>
      <c r="M455" s="20">
        <v>153.20500000000001</v>
      </c>
      <c r="N455" s="18">
        <v>6.1282000000000005</v>
      </c>
      <c r="O455" s="14" t="s">
        <v>794</v>
      </c>
      <c r="P455" s="14" t="s">
        <v>795</v>
      </c>
      <c r="Q455" s="21">
        <v>1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2">
        <v>1</v>
      </c>
      <c r="X455" s="21">
        <v>0</v>
      </c>
      <c r="Y455" s="21">
        <v>0</v>
      </c>
    </row>
    <row r="456" spans="1:25" ht="16.5">
      <c r="A456" s="16">
        <v>448</v>
      </c>
      <c r="B456" s="28" t="s">
        <v>789</v>
      </c>
      <c r="C456" s="28" t="s">
        <v>790</v>
      </c>
      <c r="D456" s="18">
        <v>46.25</v>
      </c>
      <c r="E456" s="18">
        <v>38.625</v>
      </c>
      <c r="F456" s="18">
        <v>37.5</v>
      </c>
      <c r="G456" s="19">
        <v>34.5</v>
      </c>
      <c r="H456" s="19">
        <v>24</v>
      </c>
      <c r="I456" s="19">
        <v>20.666666666666668</v>
      </c>
      <c r="J456" s="19">
        <v>15</v>
      </c>
      <c r="K456" s="19">
        <v>42.75</v>
      </c>
      <c r="L456" s="18">
        <v>26</v>
      </c>
      <c r="M456" s="20">
        <v>285.29166666666663</v>
      </c>
      <c r="N456" s="18">
        <v>11.411666666666665</v>
      </c>
      <c r="O456" s="14" t="s">
        <v>796</v>
      </c>
      <c r="P456" s="14" t="s">
        <v>795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2">
        <v>0</v>
      </c>
      <c r="X456" s="21">
        <v>0</v>
      </c>
      <c r="Y456" s="21">
        <v>0</v>
      </c>
    </row>
    <row r="457" spans="1:25" ht="16.5">
      <c r="A457" s="16">
        <v>449</v>
      </c>
      <c r="B457" s="28" t="s">
        <v>791</v>
      </c>
      <c r="C457" s="28" t="s">
        <v>440</v>
      </c>
      <c r="D457" s="18">
        <v>47.25</v>
      </c>
      <c r="E457" s="18">
        <v>34.875</v>
      </c>
      <c r="F457" s="18">
        <v>42.5</v>
      </c>
      <c r="G457" s="19">
        <v>39.75</v>
      </c>
      <c r="H457" s="19">
        <v>40.875</v>
      </c>
      <c r="I457" s="19">
        <v>24.666666666666668</v>
      </c>
      <c r="J457" s="19">
        <v>25.125</v>
      </c>
      <c r="K457" s="19">
        <v>40.125</v>
      </c>
      <c r="L457" s="18">
        <v>28.33</v>
      </c>
      <c r="M457" s="20">
        <v>323.49666666666661</v>
      </c>
      <c r="N457" s="18">
        <v>12.939866666666665</v>
      </c>
      <c r="O457" s="14" t="s">
        <v>796</v>
      </c>
      <c r="P457" s="14" t="s">
        <v>795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2">
        <v>0</v>
      </c>
      <c r="X457" s="21">
        <v>0</v>
      </c>
      <c r="Y457" s="21">
        <v>0</v>
      </c>
    </row>
    <row r="458" spans="1:25" ht="16.5">
      <c r="A458" s="16">
        <v>450</v>
      </c>
      <c r="B458" s="28" t="s">
        <v>792</v>
      </c>
      <c r="C458" s="28" t="s">
        <v>793</v>
      </c>
      <c r="D458" s="18">
        <f>[1]ANATOMIE3!H457</f>
        <v>41.75</v>
      </c>
      <c r="E458" s="18">
        <f>'[1]PHYSIO-REP 3'!G457</f>
        <v>33.375</v>
      </c>
      <c r="F458" s="18">
        <f>'[1]ZOOTECHINE 3'!H457</f>
        <v>21.25</v>
      </c>
      <c r="G458" s="19">
        <f>'[1]PHARMACOLOGIE 3'!G457</f>
        <v>30</v>
      </c>
      <c r="H458" s="19">
        <f>'[1]MICROBIOLOGIE 3'!G457</f>
        <v>22.875</v>
      </c>
      <c r="I458" s="19">
        <f>'[1]PARASITOLOGIE 2'!H457</f>
        <v>23.333333333333332</v>
      </c>
      <c r="J458" s="19">
        <f>'[1]PHYSIO-PATH 3'!G457</f>
        <v>13.875</v>
      </c>
      <c r="K458" s="19">
        <f>'[1]SEMIOLOGIE 3'!G457</f>
        <v>39</v>
      </c>
      <c r="L458" s="18">
        <f>'[1]ANA-PATH 2'!H457</f>
        <v>23</v>
      </c>
      <c r="M458" s="20">
        <f>SUM(D458:L458)</f>
        <v>248.45833333333334</v>
      </c>
      <c r="N458" s="18">
        <f>M458/25</f>
        <v>9.9383333333333344</v>
      </c>
      <c r="O458" s="14" t="str">
        <f>IF(OR(D458="exclus",E458="exclus",F458="exclus",G458="exclus",H458="exclus",I458="exclus",J458="exclus",K458="exclus",L458="exclus"),"exclus",IF(AND(SUM(Q458:Y458)=0,ROUND(N458,3)&gt;=10),"Admis","Ajourné(e)"))</f>
        <v>Ajourné(e)</v>
      </c>
      <c r="P458" s="14" t="str">
        <f>IF(COUNTIF(Z458:AH458,"=Rattrapage")&gt;0,"Rattrapage",IF(COUNTIF(Z458:AH458,"=Synthèse")&gt;0,"Synthèse","juin"))</f>
        <v>juin</v>
      </c>
      <c r="Q458" s="21">
        <f>IF(D458&gt;=15,0,1)</f>
        <v>0</v>
      </c>
      <c r="R458" s="21">
        <f>IF(E458&gt;=15,0,1)</f>
        <v>0</v>
      </c>
      <c r="S458" s="21">
        <f>IF(F458&gt;=15,0,1)</f>
        <v>0</v>
      </c>
      <c r="T458" s="21">
        <f>IF(G458&gt;=15,0,1)</f>
        <v>0</v>
      </c>
      <c r="U458" s="21">
        <f>IF(H458&gt;=15,0,1)</f>
        <v>0</v>
      </c>
      <c r="V458" s="21">
        <f>IF(I458&gt;=10,0,1)</f>
        <v>0</v>
      </c>
      <c r="W458" s="22">
        <f>IF(J458&gt;=15,0,1)</f>
        <v>1</v>
      </c>
      <c r="X458" s="21">
        <f>IF(K458&gt;=15,0,1)</f>
        <v>0</v>
      </c>
      <c r="Y458" s="21">
        <f>IF(L458&gt;=10,0,1)</f>
        <v>0</v>
      </c>
    </row>
  </sheetData>
  <conditionalFormatting sqref="E8:O8 Q8:Y8">
    <cfRule type="cellIs" dxfId="17" priority="9" operator="equal">
      <formula>"ajourné(e)"</formula>
    </cfRule>
  </conditionalFormatting>
  <conditionalFormatting sqref="P9:P458">
    <cfRule type="cellIs" dxfId="16" priority="6" operator="equal">
      <formula>"Rattrapage"</formula>
    </cfRule>
    <cfRule type="cellIs" dxfId="15" priority="7" operator="equal">
      <formula>"Synthése"</formula>
    </cfRule>
    <cfRule type="cellIs" dxfId="14" priority="8" operator="equal">
      <formula>"juin"</formula>
    </cfRule>
  </conditionalFormatting>
  <conditionalFormatting sqref="P9:P458">
    <cfRule type="cellIs" dxfId="13" priority="5" operator="equal">
      <formula>"Synthèse"</formula>
    </cfRule>
  </conditionalFormatting>
  <conditionalFormatting sqref="O9:O458">
    <cfRule type="cellIs" dxfId="12" priority="2" operator="equal">
      <formula>"ajourné(e)"</formula>
    </cfRule>
    <cfRule type="cellIs" dxfId="11" priority="3" operator="equal">
      <formula>"ADMIS"</formula>
    </cfRule>
    <cfRule type="cellIs" dxfId="10" priority="4" operator="equal">
      <formula>"AJOURNEE"</formula>
    </cfRule>
  </conditionalFormatting>
  <conditionalFormatting sqref="Q9:Y458">
    <cfRule type="cellIs" dxfId="9" priority="1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93"/>
  <sheetViews>
    <sheetView workbookViewId="0">
      <selection activeCell="C18" sqref="C18"/>
    </sheetView>
  </sheetViews>
  <sheetFormatPr baseColWidth="10" defaultRowHeight="15"/>
  <cols>
    <col min="1" max="1" width="6" bestFit="1" customWidth="1"/>
    <col min="2" max="2" width="26.28515625" style="123" customWidth="1"/>
    <col min="3" max="3" width="26.42578125" style="123" customWidth="1"/>
    <col min="4" max="4" width="10" style="127" customWidth="1"/>
    <col min="5" max="5" width="11.28515625" customWidth="1"/>
    <col min="6" max="6" width="10.85546875" customWidth="1"/>
    <col min="7" max="7" width="11.42578125" customWidth="1"/>
    <col min="8" max="8" width="4.7109375" style="3" bestFit="1" customWidth="1"/>
    <col min="9" max="9" width="11.42578125" customWidth="1"/>
    <col min="10" max="10" width="4.42578125" bestFit="1" customWidth="1"/>
    <col min="11" max="11" width="11.42578125" customWidth="1"/>
    <col min="12" max="12" width="7.7109375" bestFit="1" customWidth="1"/>
    <col min="13" max="13" width="11.42578125" customWidth="1"/>
  </cols>
  <sheetData>
    <row r="1" spans="1:13" ht="20.25">
      <c r="A1" s="54"/>
      <c r="B1" s="55"/>
      <c r="C1" s="55"/>
      <c r="D1" s="54"/>
      <c r="E1" s="56" t="s">
        <v>0</v>
      </c>
      <c r="F1" s="56"/>
      <c r="G1" s="54"/>
      <c r="H1" s="57"/>
      <c r="I1" s="58"/>
      <c r="J1" s="59"/>
    </row>
    <row r="2" spans="1:13" ht="20.25">
      <c r="A2" s="54"/>
      <c r="B2" s="55"/>
      <c r="C2" s="55"/>
      <c r="D2" s="54"/>
      <c r="E2" s="56" t="s">
        <v>1</v>
      </c>
      <c r="F2" s="56"/>
      <c r="G2" s="54"/>
      <c r="H2" s="57"/>
      <c r="I2" s="58"/>
      <c r="J2" s="59"/>
    </row>
    <row r="3" spans="1:13" ht="20.25">
      <c r="A3" s="54"/>
      <c r="B3" s="55"/>
      <c r="C3" s="55"/>
      <c r="D3" s="54"/>
      <c r="E3" s="56" t="s">
        <v>2</v>
      </c>
      <c r="F3" s="56"/>
      <c r="G3" s="54"/>
      <c r="H3" s="57"/>
      <c r="I3" s="58"/>
      <c r="J3" s="59"/>
    </row>
    <row r="4" spans="1:13" ht="20.25">
      <c r="A4" s="54"/>
      <c r="B4" s="55"/>
      <c r="C4" s="55"/>
      <c r="D4" s="54"/>
      <c r="E4" s="56" t="s">
        <v>799</v>
      </c>
      <c r="F4" s="56"/>
      <c r="G4" s="54"/>
      <c r="H4" s="57"/>
      <c r="I4" s="58"/>
      <c r="J4" s="59"/>
    </row>
    <row r="5" spans="1:13" ht="20.25">
      <c r="A5" s="54"/>
      <c r="B5" s="55"/>
      <c r="C5" s="55"/>
      <c r="D5" s="54"/>
      <c r="E5" s="56" t="s">
        <v>800</v>
      </c>
      <c r="F5" s="56"/>
      <c r="G5" s="54"/>
      <c r="H5" s="57"/>
      <c r="I5" s="58"/>
      <c r="J5" s="59"/>
    </row>
    <row r="6" spans="1:13" ht="20.25">
      <c r="A6" s="54"/>
      <c r="B6" s="55" t="s">
        <v>801</v>
      </c>
      <c r="C6" s="55"/>
      <c r="D6" s="54"/>
      <c r="E6" s="54"/>
      <c r="F6" s="54"/>
      <c r="G6" s="54"/>
      <c r="H6" s="57"/>
      <c r="I6" s="58"/>
      <c r="J6" s="59"/>
    </row>
    <row r="7" spans="1:13" s="66" customFormat="1" ht="18">
      <c r="A7" s="60" t="s">
        <v>5</v>
      </c>
      <c r="B7" s="61" t="s">
        <v>6</v>
      </c>
      <c r="C7" s="61" t="s">
        <v>7</v>
      </c>
      <c r="D7" s="62" t="s">
        <v>802</v>
      </c>
      <c r="E7" s="62" t="s">
        <v>803</v>
      </c>
      <c r="F7" s="62" t="s">
        <v>804</v>
      </c>
      <c r="G7" s="62" t="s">
        <v>805</v>
      </c>
      <c r="H7" s="63" t="s">
        <v>806</v>
      </c>
      <c r="I7" s="64" t="s">
        <v>807</v>
      </c>
      <c r="J7" s="64" t="s">
        <v>808</v>
      </c>
      <c r="K7" s="64" t="s">
        <v>807</v>
      </c>
      <c r="L7" s="65" t="s">
        <v>809</v>
      </c>
      <c r="M7" s="65" t="s">
        <v>810</v>
      </c>
    </row>
    <row r="8" spans="1:13" ht="16.5">
      <c r="A8" s="67">
        <v>1</v>
      </c>
      <c r="B8" s="68" t="s">
        <v>22</v>
      </c>
      <c r="C8" s="68" t="s">
        <v>23</v>
      </c>
      <c r="D8" s="69">
        <v>3</v>
      </c>
      <c r="E8" s="70">
        <v>8.5</v>
      </c>
      <c r="F8" s="71">
        <f>IF(AND(D8=0,E8),L8/3,(D8+E8)/2)</f>
        <v>5.75</v>
      </c>
      <c r="G8" s="71">
        <f t="shared" ref="G8:G72" si="0">F8*3</f>
        <v>17.25</v>
      </c>
      <c r="H8" s="72"/>
      <c r="I8" s="73">
        <f t="shared" ref="I8:I72" si="1">MAX(H8*3,G8)</f>
        <v>17.25</v>
      </c>
      <c r="J8" s="74"/>
      <c r="K8" s="73">
        <f t="shared" ref="K8:K72" si="2">MAX(I8,J8*3)</f>
        <v>17.25</v>
      </c>
      <c r="L8" s="70"/>
      <c r="M8" s="75" t="str">
        <f t="shared" ref="M8:M72" si="3">IF(ISBLANK(J8),IF(ISBLANK(H8),"Juin","Synthèse"),"Rattrapage")</f>
        <v>Juin</v>
      </c>
    </row>
    <row r="9" spans="1:13" ht="16.5">
      <c r="A9" s="67">
        <v>2</v>
      </c>
      <c r="B9" s="27" t="s">
        <v>24</v>
      </c>
      <c r="C9" s="27" t="s">
        <v>23</v>
      </c>
      <c r="D9" s="69">
        <v>10</v>
      </c>
      <c r="E9" s="70">
        <v>10</v>
      </c>
      <c r="F9" s="71">
        <f t="shared" ref="F9:F72" si="4">IF(AND(D9=0,E9),L9/3,(D9+E9)/2)</f>
        <v>10</v>
      </c>
      <c r="G9" s="71">
        <f t="shared" si="0"/>
        <v>30</v>
      </c>
      <c r="H9" s="72"/>
      <c r="I9" s="73">
        <f t="shared" si="1"/>
        <v>30</v>
      </c>
      <c r="J9" s="74"/>
      <c r="K9" s="73">
        <f t="shared" si="2"/>
        <v>30</v>
      </c>
      <c r="L9" s="70"/>
      <c r="M9" s="75" t="str">
        <f t="shared" si="3"/>
        <v>Juin</v>
      </c>
    </row>
    <row r="10" spans="1:13" ht="15.75">
      <c r="A10" s="67">
        <v>3</v>
      </c>
      <c r="B10" s="32" t="s">
        <v>25</v>
      </c>
      <c r="C10" s="32" t="s">
        <v>26</v>
      </c>
      <c r="D10" s="69">
        <v>6.5</v>
      </c>
      <c r="E10" s="70">
        <v>9.5</v>
      </c>
      <c r="F10" s="71">
        <f t="shared" si="4"/>
        <v>8</v>
      </c>
      <c r="G10" s="71">
        <f t="shared" si="0"/>
        <v>24</v>
      </c>
      <c r="H10" s="76"/>
      <c r="I10" s="73">
        <f t="shared" si="1"/>
        <v>24</v>
      </c>
      <c r="J10" s="73"/>
      <c r="K10" s="73">
        <f t="shared" si="2"/>
        <v>24</v>
      </c>
      <c r="L10" s="70"/>
      <c r="M10" s="75" t="str">
        <f t="shared" si="3"/>
        <v>Juin</v>
      </c>
    </row>
    <row r="11" spans="1:13" ht="16.5">
      <c r="A11" s="67">
        <v>4</v>
      </c>
      <c r="B11" s="77" t="s">
        <v>27</v>
      </c>
      <c r="C11" s="77" t="s">
        <v>28</v>
      </c>
      <c r="D11" s="69">
        <v>16.5</v>
      </c>
      <c r="E11" s="70">
        <v>12.5</v>
      </c>
      <c r="F11" s="71">
        <f t="shared" si="4"/>
        <v>14.5</v>
      </c>
      <c r="G11" s="71">
        <f t="shared" si="0"/>
        <v>43.5</v>
      </c>
      <c r="H11" s="72"/>
      <c r="I11" s="73">
        <f t="shared" si="1"/>
        <v>43.5</v>
      </c>
      <c r="J11" s="74"/>
      <c r="K11" s="73">
        <f t="shared" si="2"/>
        <v>43.5</v>
      </c>
      <c r="L11" s="70"/>
      <c r="M11" s="75" t="str">
        <f t="shared" si="3"/>
        <v>Juin</v>
      </c>
    </row>
    <row r="12" spans="1:13" ht="16.5">
      <c r="A12" s="67">
        <v>5</v>
      </c>
      <c r="B12" s="77" t="s">
        <v>29</v>
      </c>
      <c r="C12" s="77" t="s">
        <v>30</v>
      </c>
      <c r="D12" s="69">
        <v>1.5</v>
      </c>
      <c r="E12" s="73">
        <v>4</v>
      </c>
      <c r="F12" s="71">
        <f t="shared" si="4"/>
        <v>2.75</v>
      </c>
      <c r="G12" s="71">
        <f t="shared" si="0"/>
        <v>8.25</v>
      </c>
      <c r="H12" s="76"/>
      <c r="I12" s="73">
        <f t="shared" si="1"/>
        <v>8.25</v>
      </c>
      <c r="J12" s="73"/>
      <c r="K12" s="73">
        <f t="shared" si="2"/>
        <v>8.25</v>
      </c>
      <c r="L12" s="70"/>
      <c r="M12" s="75" t="str">
        <f t="shared" si="3"/>
        <v>Juin</v>
      </c>
    </row>
    <row r="13" spans="1:13" ht="15.75">
      <c r="A13" s="67">
        <v>6</v>
      </c>
      <c r="B13" s="78" t="s">
        <v>31</v>
      </c>
      <c r="C13" s="78" t="s">
        <v>32</v>
      </c>
      <c r="D13" s="69">
        <v>2.5</v>
      </c>
      <c r="E13" s="73">
        <v>9</v>
      </c>
      <c r="F13" s="71">
        <f t="shared" si="4"/>
        <v>5.75</v>
      </c>
      <c r="G13" s="71">
        <f t="shared" si="0"/>
        <v>17.25</v>
      </c>
      <c r="H13" s="76"/>
      <c r="I13" s="73">
        <f t="shared" si="1"/>
        <v>17.25</v>
      </c>
      <c r="J13" s="73"/>
      <c r="K13" s="73">
        <f t="shared" si="2"/>
        <v>17.25</v>
      </c>
      <c r="L13" s="70"/>
      <c r="M13" s="75" t="str">
        <f t="shared" si="3"/>
        <v>Juin</v>
      </c>
    </row>
    <row r="14" spans="1:13" ht="16.5">
      <c r="A14" s="67">
        <v>7</v>
      </c>
      <c r="B14" s="27" t="s">
        <v>33</v>
      </c>
      <c r="C14" s="27" t="s">
        <v>34</v>
      </c>
      <c r="D14" s="69">
        <v>6.5</v>
      </c>
      <c r="E14" s="70">
        <v>9</v>
      </c>
      <c r="F14" s="71">
        <f t="shared" si="4"/>
        <v>7.75</v>
      </c>
      <c r="G14" s="71">
        <f t="shared" si="0"/>
        <v>23.25</v>
      </c>
      <c r="H14" s="76"/>
      <c r="I14" s="73">
        <f t="shared" si="1"/>
        <v>23.25</v>
      </c>
      <c r="J14" s="73"/>
      <c r="K14" s="73">
        <f t="shared" si="2"/>
        <v>23.25</v>
      </c>
      <c r="L14" s="70"/>
      <c r="M14" s="75" t="str">
        <f t="shared" si="3"/>
        <v>Juin</v>
      </c>
    </row>
    <row r="15" spans="1:13" ht="16.5">
      <c r="A15" s="67">
        <v>8</v>
      </c>
      <c r="B15" s="27" t="s">
        <v>35</v>
      </c>
      <c r="C15" s="27" t="s">
        <v>36</v>
      </c>
      <c r="D15" s="69">
        <v>3.5</v>
      </c>
      <c r="E15" s="70">
        <v>6</v>
      </c>
      <c r="F15" s="71">
        <f t="shared" si="4"/>
        <v>4.75</v>
      </c>
      <c r="G15" s="71">
        <f t="shared" si="0"/>
        <v>14.25</v>
      </c>
      <c r="H15" s="72"/>
      <c r="I15" s="73">
        <f t="shared" si="1"/>
        <v>14.25</v>
      </c>
      <c r="J15" s="74"/>
      <c r="K15" s="73">
        <f t="shared" si="2"/>
        <v>14.25</v>
      </c>
      <c r="L15" s="70"/>
      <c r="M15" s="75" t="str">
        <f t="shared" si="3"/>
        <v>Juin</v>
      </c>
    </row>
    <row r="16" spans="1:13" ht="15.75">
      <c r="A16" s="67">
        <v>9</v>
      </c>
      <c r="B16" s="79" t="s">
        <v>37</v>
      </c>
      <c r="C16" s="79" t="s">
        <v>38</v>
      </c>
      <c r="D16" s="69">
        <v>2.5</v>
      </c>
      <c r="E16" s="73">
        <v>5.5</v>
      </c>
      <c r="F16" s="71">
        <f t="shared" si="4"/>
        <v>4</v>
      </c>
      <c r="G16" s="71">
        <f t="shared" si="0"/>
        <v>12</v>
      </c>
      <c r="H16" s="76"/>
      <c r="I16" s="73">
        <f t="shared" si="1"/>
        <v>12</v>
      </c>
      <c r="J16" s="74"/>
      <c r="K16" s="73">
        <f t="shared" si="2"/>
        <v>12</v>
      </c>
      <c r="L16" s="70"/>
      <c r="M16" s="75" t="str">
        <f t="shared" si="3"/>
        <v>Juin</v>
      </c>
    </row>
    <row r="17" spans="1:13" ht="16.5">
      <c r="A17" s="67">
        <v>10</v>
      </c>
      <c r="B17" s="27" t="s">
        <v>39</v>
      </c>
      <c r="C17" s="27" t="s">
        <v>40</v>
      </c>
      <c r="D17" s="69">
        <v>10.5</v>
      </c>
      <c r="E17" s="70">
        <v>14</v>
      </c>
      <c r="F17" s="71">
        <f t="shared" si="4"/>
        <v>12.25</v>
      </c>
      <c r="G17" s="71">
        <f t="shared" si="0"/>
        <v>36.75</v>
      </c>
      <c r="H17" s="72"/>
      <c r="I17" s="73">
        <f t="shared" si="1"/>
        <v>36.75</v>
      </c>
      <c r="J17" s="74"/>
      <c r="K17" s="73">
        <f t="shared" si="2"/>
        <v>36.75</v>
      </c>
      <c r="L17" s="70"/>
      <c r="M17" s="75" t="str">
        <f t="shared" si="3"/>
        <v>Juin</v>
      </c>
    </row>
    <row r="18" spans="1:13" ht="16.5">
      <c r="A18" s="67">
        <v>11</v>
      </c>
      <c r="B18" s="27" t="s">
        <v>41</v>
      </c>
      <c r="C18" s="27" t="s">
        <v>42</v>
      </c>
      <c r="D18" s="69">
        <v>2.25</v>
      </c>
      <c r="E18" s="73">
        <v>5.5</v>
      </c>
      <c r="F18" s="71">
        <f t="shared" si="4"/>
        <v>3.875</v>
      </c>
      <c r="G18" s="71">
        <f t="shared" si="0"/>
        <v>11.625</v>
      </c>
      <c r="H18" s="72"/>
      <c r="I18" s="73">
        <f t="shared" si="1"/>
        <v>11.625</v>
      </c>
      <c r="J18" s="74"/>
      <c r="K18" s="73">
        <f t="shared" si="2"/>
        <v>11.625</v>
      </c>
      <c r="L18" s="70"/>
      <c r="M18" s="75" t="str">
        <f t="shared" si="3"/>
        <v>Juin</v>
      </c>
    </row>
    <row r="19" spans="1:13" ht="16.5">
      <c r="A19" s="67">
        <v>12</v>
      </c>
      <c r="B19" s="27" t="s">
        <v>43</v>
      </c>
      <c r="C19" s="27" t="s">
        <v>44</v>
      </c>
      <c r="D19" s="69">
        <v>15.5</v>
      </c>
      <c r="E19" s="70">
        <v>10</v>
      </c>
      <c r="F19" s="71">
        <f t="shared" si="4"/>
        <v>12.75</v>
      </c>
      <c r="G19" s="71">
        <f t="shared" si="0"/>
        <v>38.25</v>
      </c>
      <c r="H19" s="76"/>
      <c r="I19" s="73">
        <f t="shared" si="1"/>
        <v>38.25</v>
      </c>
      <c r="J19" s="73"/>
      <c r="K19" s="73">
        <f t="shared" si="2"/>
        <v>38.25</v>
      </c>
      <c r="L19" s="70"/>
      <c r="M19" s="75" t="str">
        <f t="shared" si="3"/>
        <v>Juin</v>
      </c>
    </row>
    <row r="20" spans="1:13" ht="16.5">
      <c r="A20" s="67">
        <v>13</v>
      </c>
      <c r="B20" s="27" t="s">
        <v>45</v>
      </c>
      <c r="C20" s="27" t="s">
        <v>46</v>
      </c>
      <c r="D20" s="69">
        <v>10.5</v>
      </c>
      <c r="E20" s="70">
        <v>9.5</v>
      </c>
      <c r="F20" s="71">
        <f t="shared" si="4"/>
        <v>10</v>
      </c>
      <c r="G20" s="71">
        <f t="shared" si="0"/>
        <v>30</v>
      </c>
      <c r="H20" s="76"/>
      <c r="I20" s="73">
        <f t="shared" si="1"/>
        <v>30</v>
      </c>
      <c r="J20" s="73"/>
      <c r="K20" s="73">
        <f t="shared" si="2"/>
        <v>30</v>
      </c>
      <c r="L20" s="70"/>
      <c r="M20" s="75" t="str">
        <f t="shared" si="3"/>
        <v>Juin</v>
      </c>
    </row>
    <row r="21" spans="1:13" ht="16.5">
      <c r="A21" s="67">
        <v>14</v>
      </c>
      <c r="B21" s="27" t="s">
        <v>47</v>
      </c>
      <c r="C21" s="27" t="s">
        <v>48</v>
      </c>
      <c r="D21" s="69">
        <v>10</v>
      </c>
      <c r="E21" s="70">
        <v>15</v>
      </c>
      <c r="F21" s="71">
        <f t="shared" si="4"/>
        <v>12.5</v>
      </c>
      <c r="G21" s="71">
        <f t="shared" si="0"/>
        <v>37.5</v>
      </c>
      <c r="H21" s="72"/>
      <c r="I21" s="73">
        <f t="shared" si="1"/>
        <v>37.5</v>
      </c>
      <c r="J21" s="74"/>
      <c r="K21" s="73">
        <f t="shared" si="2"/>
        <v>37.5</v>
      </c>
      <c r="L21" s="70"/>
      <c r="M21" s="75" t="str">
        <f t="shared" si="3"/>
        <v>Juin</v>
      </c>
    </row>
    <row r="22" spans="1:13" ht="16.5">
      <c r="A22" s="67">
        <v>15</v>
      </c>
      <c r="B22" s="27" t="s">
        <v>49</v>
      </c>
      <c r="C22" s="27" t="s">
        <v>50</v>
      </c>
      <c r="D22" s="69">
        <v>11</v>
      </c>
      <c r="E22" s="70">
        <v>17.5</v>
      </c>
      <c r="F22" s="71">
        <f t="shared" si="4"/>
        <v>14.25</v>
      </c>
      <c r="G22" s="71">
        <f t="shared" si="0"/>
        <v>42.75</v>
      </c>
      <c r="H22" s="76"/>
      <c r="I22" s="73">
        <f t="shared" si="1"/>
        <v>42.75</v>
      </c>
      <c r="J22" s="73"/>
      <c r="K22" s="73">
        <f t="shared" si="2"/>
        <v>42.75</v>
      </c>
      <c r="L22" s="70"/>
      <c r="M22" s="75" t="str">
        <f t="shared" si="3"/>
        <v>Juin</v>
      </c>
    </row>
    <row r="23" spans="1:13" ht="16.5">
      <c r="A23" s="67">
        <v>16</v>
      </c>
      <c r="B23" s="27" t="s">
        <v>51</v>
      </c>
      <c r="C23" s="27" t="s">
        <v>52</v>
      </c>
      <c r="D23" s="69">
        <v>6.5</v>
      </c>
      <c r="E23" s="70">
        <v>13.5</v>
      </c>
      <c r="F23" s="71">
        <f t="shared" si="4"/>
        <v>10</v>
      </c>
      <c r="G23" s="71">
        <f t="shared" si="0"/>
        <v>30</v>
      </c>
      <c r="H23" s="72"/>
      <c r="I23" s="73">
        <f t="shared" si="1"/>
        <v>30</v>
      </c>
      <c r="J23" s="74"/>
      <c r="K23" s="73">
        <f t="shared" si="2"/>
        <v>30</v>
      </c>
      <c r="L23" s="70"/>
      <c r="M23" s="75" t="str">
        <f t="shared" si="3"/>
        <v>Juin</v>
      </c>
    </row>
    <row r="24" spans="1:13" ht="15.75">
      <c r="A24" s="67">
        <v>17</v>
      </c>
      <c r="B24" s="33" t="s">
        <v>53</v>
      </c>
      <c r="C24" s="33" t="s">
        <v>26</v>
      </c>
      <c r="D24" s="69">
        <v>3</v>
      </c>
      <c r="E24" s="70">
        <v>12</v>
      </c>
      <c r="F24" s="71">
        <f t="shared" si="4"/>
        <v>7.5</v>
      </c>
      <c r="G24" s="71">
        <f t="shared" si="0"/>
        <v>22.5</v>
      </c>
      <c r="H24" s="72"/>
      <c r="I24" s="73">
        <f t="shared" si="1"/>
        <v>22.5</v>
      </c>
      <c r="J24" s="74"/>
      <c r="K24" s="73">
        <f t="shared" si="2"/>
        <v>22.5</v>
      </c>
      <c r="L24" s="70"/>
      <c r="M24" s="75" t="str">
        <f t="shared" si="3"/>
        <v>Juin</v>
      </c>
    </row>
    <row r="25" spans="1:13" ht="15.75">
      <c r="A25" s="67">
        <v>18</v>
      </c>
      <c r="B25" s="33" t="s">
        <v>54</v>
      </c>
      <c r="C25" s="33" t="s">
        <v>55</v>
      </c>
      <c r="D25" s="69">
        <v>2.5</v>
      </c>
      <c r="E25" s="70">
        <v>5.5</v>
      </c>
      <c r="F25" s="71">
        <f t="shared" si="4"/>
        <v>4</v>
      </c>
      <c r="G25" s="71">
        <f t="shared" si="0"/>
        <v>12</v>
      </c>
      <c r="H25" s="72"/>
      <c r="I25" s="73">
        <f t="shared" si="1"/>
        <v>12</v>
      </c>
      <c r="J25" s="74"/>
      <c r="K25" s="73">
        <f t="shared" si="2"/>
        <v>12</v>
      </c>
      <c r="L25" s="70"/>
      <c r="M25" s="75" t="str">
        <f t="shared" si="3"/>
        <v>Juin</v>
      </c>
    </row>
    <row r="26" spans="1:13" ht="15.75">
      <c r="A26" s="67">
        <v>19</v>
      </c>
      <c r="B26" s="32" t="s">
        <v>56</v>
      </c>
      <c r="C26" s="32" t="s">
        <v>57</v>
      </c>
      <c r="D26" s="69">
        <v>6.5</v>
      </c>
      <c r="E26" s="70">
        <v>10</v>
      </c>
      <c r="F26" s="71">
        <f t="shared" si="4"/>
        <v>8.25</v>
      </c>
      <c r="G26" s="71">
        <f t="shared" si="0"/>
        <v>24.75</v>
      </c>
      <c r="H26" s="76"/>
      <c r="I26" s="73">
        <f t="shared" si="1"/>
        <v>24.75</v>
      </c>
      <c r="J26" s="73"/>
      <c r="K26" s="73">
        <f t="shared" si="2"/>
        <v>24.75</v>
      </c>
      <c r="L26" s="70"/>
      <c r="M26" s="75" t="str">
        <f t="shared" si="3"/>
        <v>Juin</v>
      </c>
    </row>
    <row r="27" spans="1:13" ht="15.75">
      <c r="A27" s="67">
        <v>20</v>
      </c>
      <c r="B27" s="33" t="s">
        <v>58</v>
      </c>
      <c r="C27" s="33" t="s">
        <v>59</v>
      </c>
      <c r="D27" s="69">
        <v>8.5</v>
      </c>
      <c r="E27" s="70">
        <v>7.5</v>
      </c>
      <c r="F27" s="71">
        <f t="shared" si="4"/>
        <v>8</v>
      </c>
      <c r="G27" s="71">
        <f t="shared" si="0"/>
        <v>24</v>
      </c>
      <c r="H27" s="76"/>
      <c r="I27" s="73">
        <f t="shared" si="1"/>
        <v>24</v>
      </c>
      <c r="J27" s="74"/>
      <c r="K27" s="73">
        <f t="shared" si="2"/>
        <v>24</v>
      </c>
      <c r="L27" s="70"/>
      <c r="M27" s="75" t="str">
        <f t="shared" si="3"/>
        <v>Juin</v>
      </c>
    </row>
    <row r="28" spans="1:13" ht="15.75">
      <c r="A28" s="67">
        <v>21</v>
      </c>
      <c r="B28" s="33" t="s">
        <v>60</v>
      </c>
      <c r="C28" s="33" t="s">
        <v>61</v>
      </c>
      <c r="D28" s="69">
        <v>4</v>
      </c>
      <c r="E28" s="70">
        <v>9</v>
      </c>
      <c r="F28" s="71">
        <f t="shared" si="4"/>
        <v>6.5</v>
      </c>
      <c r="G28" s="71">
        <f t="shared" si="0"/>
        <v>19.5</v>
      </c>
      <c r="H28" s="76"/>
      <c r="I28" s="73">
        <f t="shared" si="1"/>
        <v>19.5</v>
      </c>
      <c r="J28" s="73"/>
      <c r="K28" s="73">
        <f t="shared" si="2"/>
        <v>19.5</v>
      </c>
      <c r="L28" s="70"/>
      <c r="M28" s="75" t="str">
        <f t="shared" si="3"/>
        <v>Juin</v>
      </c>
    </row>
    <row r="29" spans="1:13" ht="15.75">
      <c r="A29" s="67">
        <v>22</v>
      </c>
      <c r="B29" s="32" t="s">
        <v>28</v>
      </c>
      <c r="C29" s="32" t="s">
        <v>62</v>
      </c>
      <c r="D29" s="69">
        <v>6.5</v>
      </c>
      <c r="E29" s="70">
        <v>9</v>
      </c>
      <c r="F29" s="71">
        <f t="shared" si="4"/>
        <v>7.75</v>
      </c>
      <c r="G29" s="71">
        <f t="shared" si="0"/>
        <v>23.25</v>
      </c>
      <c r="H29" s="72"/>
      <c r="I29" s="73">
        <f t="shared" si="1"/>
        <v>23.25</v>
      </c>
      <c r="J29" s="74"/>
      <c r="K29" s="73">
        <f t="shared" si="2"/>
        <v>23.25</v>
      </c>
      <c r="L29" s="70"/>
      <c r="M29" s="75" t="str">
        <f t="shared" si="3"/>
        <v>Juin</v>
      </c>
    </row>
    <row r="30" spans="1:13" ht="15.75">
      <c r="A30" s="67">
        <v>23</v>
      </c>
      <c r="B30" s="32" t="s">
        <v>63</v>
      </c>
      <c r="C30" s="32" t="s">
        <v>64</v>
      </c>
      <c r="D30" s="69">
        <v>13.5</v>
      </c>
      <c r="E30" s="70">
        <v>12</v>
      </c>
      <c r="F30" s="71">
        <f t="shared" si="4"/>
        <v>12.75</v>
      </c>
      <c r="G30" s="71">
        <f t="shared" si="0"/>
        <v>38.25</v>
      </c>
      <c r="H30" s="72"/>
      <c r="I30" s="73">
        <f t="shared" si="1"/>
        <v>38.25</v>
      </c>
      <c r="J30" s="74"/>
      <c r="K30" s="73">
        <f t="shared" si="2"/>
        <v>38.25</v>
      </c>
      <c r="L30" s="70"/>
      <c r="M30" s="75" t="str">
        <f t="shared" si="3"/>
        <v>Juin</v>
      </c>
    </row>
    <row r="31" spans="1:13" ht="15.75">
      <c r="A31" s="67">
        <v>24</v>
      </c>
      <c r="B31" s="32" t="s">
        <v>65</v>
      </c>
      <c r="C31" s="32" t="s">
        <v>66</v>
      </c>
      <c r="D31" s="69">
        <v>6.25</v>
      </c>
      <c r="E31" s="70">
        <v>9</v>
      </c>
      <c r="F31" s="71">
        <f t="shared" si="4"/>
        <v>7.625</v>
      </c>
      <c r="G31" s="71">
        <f t="shared" si="0"/>
        <v>22.875</v>
      </c>
      <c r="H31" s="76"/>
      <c r="I31" s="73">
        <f t="shared" si="1"/>
        <v>22.875</v>
      </c>
      <c r="J31" s="74"/>
      <c r="K31" s="73">
        <f t="shared" si="2"/>
        <v>22.875</v>
      </c>
      <c r="L31" s="70"/>
      <c r="M31" s="75" t="str">
        <f t="shared" si="3"/>
        <v>Juin</v>
      </c>
    </row>
    <row r="32" spans="1:13" ht="15.75">
      <c r="A32" s="67">
        <v>25</v>
      </c>
      <c r="B32" s="32" t="s">
        <v>67</v>
      </c>
      <c r="C32" s="32" t="s">
        <v>68</v>
      </c>
      <c r="D32" s="69">
        <v>6.25</v>
      </c>
      <c r="E32" s="70">
        <v>8</v>
      </c>
      <c r="F32" s="71">
        <f t="shared" si="4"/>
        <v>7.125</v>
      </c>
      <c r="G32" s="71">
        <f t="shared" si="0"/>
        <v>21.375</v>
      </c>
      <c r="H32" s="76"/>
      <c r="I32" s="73">
        <f t="shared" si="1"/>
        <v>21.375</v>
      </c>
      <c r="J32" s="74"/>
      <c r="K32" s="73">
        <f t="shared" si="2"/>
        <v>21.375</v>
      </c>
      <c r="L32" s="70"/>
      <c r="M32" s="75" t="str">
        <f t="shared" si="3"/>
        <v>Juin</v>
      </c>
    </row>
    <row r="33" spans="1:13" ht="15.75">
      <c r="A33" s="67">
        <v>26</v>
      </c>
      <c r="B33" s="32" t="s">
        <v>69</v>
      </c>
      <c r="C33" s="32" t="s">
        <v>70</v>
      </c>
      <c r="D33" s="69">
        <v>9</v>
      </c>
      <c r="E33" s="70">
        <v>11.5</v>
      </c>
      <c r="F33" s="71">
        <f t="shared" si="4"/>
        <v>10.25</v>
      </c>
      <c r="G33" s="71">
        <f t="shared" si="0"/>
        <v>30.75</v>
      </c>
      <c r="H33" s="76"/>
      <c r="I33" s="73">
        <f t="shared" si="1"/>
        <v>30.75</v>
      </c>
      <c r="J33" s="73"/>
      <c r="K33" s="73">
        <f t="shared" si="2"/>
        <v>30.75</v>
      </c>
      <c r="L33" s="70"/>
      <c r="M33" s="75" t="str">
        <f t="shared" si="3"/>
        <v>Juin</v>
      </c>
    </row>
    <row r="34" spans="1:13" ht="15.75">
      <c r="A34" s="67">
        <v>27</v>
      </c>
      <c r="B34" s="32" t="s">
        <v>71</v>
      </c>
      <c r="C34" s="32" t="s">
        <v>72</v>
      </c>
      <c r="D34" s="69">
        <v>12</v>
      </c>
      <c r="E34" s="80">
        <v>12</v>
      </c>
      <c r="F34" s="71">
        <f t="shared" si="4"/>
        <v>12</v>
      </c>
      <c r="G34" s="71">
        <f t="shared" si="0"/>
        <v>36</v>
      </c>
      <c r="H34" s="72"/>
      <c r="I34" s="73">
        <f t="shared" si="1"/>
        <v>36</v>
      </c>
      <c r="J34" s="74"/>
      <c r="K34" s="73">
        <f t="shared" si="2"/>
        <v>36</v>
      </c>
      <c r="L34" s="70"/>
      <c r="M34" s="75" t="str">
        <f t="shared" si="3"/>
        <v>Juin</v>
      </c>
    </row>
    <row r="35" spans="1:13" ht="18.75">
      <c r="A35" s="67">
        <v>28</v>
      </c>
      <c r="B35" s="32" t="s">
        <v>73</v>
      </c>
      <c r="C35" s="81" t="s">
        <v>74</v>
      </c>
      <c r="D35" s="82"/>
      <c r="E35" s="83"/>
      <c r="F35" s="71">
        <f t="shared" si="4"/>
        <v>11</v>
      </c>
      <c r="G35" s="71">
        <f t="shared" si="0"/>
        <v>33</v>
      </c>
      <c r="H35" s="76"/>
      <c r="I35" s="73">
        <f t="shared" si="1"/>
        <v>33</v>
      </c>
      <c r="J35" s="73"/>
      <c r="K35" s="73">
        <f t="shared" si="2"/>
        <v>33</v>
      </c>
      <c r="L35" s="70">
        <v>33</v>
      </c>
      <c r="M35" s="75" t="str">
        <f t="shared" si="3"/>
        <v>Juin</v>
      </c>
    </row>
    <row r="36" spans="1:13" ht="15.75">
      <c r="A36" s="67">
        <v>29</v>
      </c>
      <c r="B36" s="32" t="s">
        <v>75</v>
      </c>
      <c r="C36" s="32" t="s">
        <v>76</v>
      </c>
      <c r="D36" s="69">
        <v>7</v>
      </c>
      <c r="E36" s="70">
        <v>8</v>
      </c>
      <c r="F36" s="71">
        <f t="shared" si="4"/>
        <v>7.5</v>
      </c>
      <c r="G36" s="71">
        <f t="shared" si="0"/>
        <v>22.5</v>
      </c>
      <c r="H36" s="76"/>
      <c r="I36" s="73">
        <f t="shared" si="1"/>
        <v>22.5</v>
      </c>
      <c r="J36" s="74"/>
      <c r="K36" s="73">
        <f t="shared" si="2"/>
        <v>22.5</v>
      </c>
      <c r="L36" s="70"/>
      <c r="M36" s="75" t="str">
        <f t="shared" si="3"/>
        <v>Juin</v>
      </c>
    </row>
    <row r="37" spans="1:13" ht="18.75">
      <c r="A37" s="67">
        <v>30</v>
      </c>
      <c r="B37" s="32" t="s">
        <v>77</v>
      </c>
      <c r="C37" s="32" t="s">
        <v>78</v>
      </c>
      <c r="D37" s="82"/>
      <c r="E37" s="84"/>
      <c r="F37" s="71">
        <f t="shared" si="4"/>
        <v>10.25</v>
      </c>
      <c r="G37" s="71">
        <f t="shared" si="0"/>
        <v>30.75</v>
      </c>
      <c r="H37" s="72"/>
      <c r="I37" s="73">
        <f t="shared" si="1"/>
        <v>30.75</v>
      </c>
      <c r="J37" s="74"/>
      <c r="K37" s="73">
        <f t="shared" si="2"/>
        <v>30.75</v>
      </c>
      <c r="L37" s="70">
        <v>30.75</v>
      </c>
      <c r="M37" s="75" t="str">
        <f t="shared" si="3"/>
        <v>Juin</v>
      </c>
    </row>
    <row r="38" spans="1:13" ht="15.75">
      <c r="A38" s="67">
        <v>31</v>
      </c>
      <c r="B38" s="32" t="s">
        <v>79</v>
      </c>
      <c r="C38" s="32" t="s">
        <v>80</v>
      </c>
      <c r="D38" s="69">
        <v>8</v>
      </c>
      <c r="E38" s="70">
        <v>8.5</v>
      </c>
      <c r="F38" s="71">
        <f t="shared" si="4"/>
        <v>8.25</v>
      </c>
      <c r="G38" s="71">
        <f t="shared" si="0"/>
        <v>24.75</v>
      </c>
      <c r="H38" s="72"/>
      <c r="I38" s="73">
        <f t="shared" si="1"/>
        <v>24.75</v>
      </c>
      <c r="J38" s="74"/>
      <c r="K38" s="73">
        <f t="shared" si="2"/>
        <v>24.75</v>
      </c>
      <c r="L38" s="85"/>
      <c r="M38" s="75" t="str">
        <f t="shared" si="3"/>
        <v>Juin</v>
      </c>
    </row>
    <row r="39" spans="1:13" ht="15.75">
      <c r="A39" s="67">
        <v>32</v>
      </c>
      <c r="B39" s="33" t="s">
        <v>81</v>
      </c>
      <c r="C39" s="33" t="s">
        <v>82</v>
      </c>
      <c r="D39" s="69">
        <v>5.5</v>
      </c>
      <c r="E39" s="70">
        <v>8.5</v>
      </c>
      <c r="F39" s="71">
        <f t="shared" si="4"/>
        <v>7</v>
      </c>
      <c r="G39" s="71">
        <f t="shared" si="0"/>
        <v>21</v>
      </c>
      <c r="H39" s="72"/>
      <c r="I39" s="73">
        <f t="shared" si="1"/>
        <v>21</v>
      </c>
      <c r="J39" s="74"/>
      <c r="K39" s="73">
        <f t="shared" si="2"/>
        <v>21</v>
      </c>
      <c r="L39" s="70"/>
      <c r="M39" s="75" t="str">
        <f t="shared" si="3"/>
        <v>Juin</v>
      </c>
    </row>
    <row r="40" spans="1:13" ht="15.75">
      <c r="A40" s="67">
        <v>33</v>
      </c>
      <c r="B40" s="33" t="s">
        <v>83</v>
      </c>
      <c r="C40" s="33" t="s">
        <v>84</v>
      </c>
      <c r="D40" s="69">
        <v>2.5</v>
      </c>
      <c r="E40" s="74">
        <v>7.5</v>
      </c>
      <c r="F40" s="71">
        <f t="shared" si="4"/>
        <v>5</v>
      </c>
      <c r="G40" s="71">
        <f t="shared" si="0"/>
        <v>15</v>
      </c>
      <c r="H40" s="76"/>
      <c r="I40" s="73">
        <f t="shared" si="1"/>
        <v>15</v>
      </c>
      <c r="J40" s="73"/>
      <c r="K40" s="73">
        <f t="shared" si="2"/>
        <v>15</v>
      </c>
      <c r="L40" s="70"/>
      <c r="M40" s="75" t="str">
        <f t="shared" si="3"/>
        <v>Juin</v>
      </c>
    </row>
    <row r="41" spans="1:13" ht="18.75">
      <c r="A41" s="67">
        <v>34</v>
      </c>
      <c r="B41" s="33" t="s">
        <v>85</v>
      </c>
      <c r="C41" s="33" t="s">
        <v>86</v>
      </c>
      <c r="D41" s="82"/>
      <c r="E41" s="83"/>
      <c r="F41" s="71">
        <f t="shared" si="4"/>
        <v>13.5</v>
      </c>
      <c r="G41" s="71">
        <f t="shared" si="0"/>
        <v>40.5</v>
      </c>
      <c r="H41" s="76"/>
      <c r="I41" s="73">
        <f t="shared" si="1"/>
        <v>40.5</v>
      </c>
      <c r="J41" s="74"/>
      <c r="K41" s="73">
        <f t="shared" si="2"/>
        <v>40.5</v>
      </c>
      <c r="L41" s="70">
        <v>40.5</v>
      </c>
      <c r="M41" s="75" t="str">
        <f t="shared" si="3"/>
        <v>Juin</v>
      </c>
    </row>
    <row r="42" spans="1:13" ht="15.75">
      <c r="A42" s="67">
        <v>35</v>
      </c>
      <c r="B42" s="86" t="s">
        <v>87</v>
      </c>
      <c r="C42" s="86" t="s">
        <v>88</v>
      </c>
      <c r="D42" s="69">
        <v>7</v>
      </c>
      <c r="E42" s="70">
        <v>8</v>
      </c>
      <c r="F42" s="71">
        <f t="shared" si="4"/>
        <v>7.5</v>
      </c>
      <c r="G42" s="71">
        <f t="shared" si="0"/>
        <v>22.5</v>
      </c>
      <c r="H42" s="76"/>
      <c r="I42" s="73">
        <f t="shared" si="1"/>
        <v>22.5</v>
      </c>
      <c r="J42" s="74"/>
      <c r="K42" s="73">
        <f t="shared" si="2"/>
        <v>22.5</v>
      </c>
      <c r="L42" s="70"/>
      <c r="M42" s="75" t="str">
        <f t="shared" si="3"/>
        <v>Juin</v>
      </c>
    </row>
    <row r="43" spans="1:13" ht="15.75">
      <c r="A43" s="67">
        <v>36</v>
      </c>
      <c r="B43" s="79" t="s">
        <v>89</v>
      </c>
      <c r="C43" s="79" t="s">
        <v>90</v>
      </c>
      <c r="D43" s="69">
        <v>6</v>
      </c>
      <c r="E43" s="70">
        <v>7</v>
      </c>
      <c r="F43" s="71">
        <f t="shared" si="4"/>
        <v>6.5</v>
      </c>
      <c r="G43" s="71">
        <f t="shared" si="0"/>
        <v>19.5</v>
      </c>
      <c r="H43" s="76"/>
      <c r="I43" s="73">
        <f t="shared" si="1"/>
        <v>19.5</v>
      </c>
      <c r="J43" s="74"/>
      <c r="K43" s="73">
        <f t="shared" si="2"/>
        <v>19.5</v>
      </c>
      <c r="L43" s="70"/>
      <c r="M43" s="75" t="str">
        <f t="shared" si="3"/>
        <v>Juin</v>
      </c>
    </row>
    <row r="44" spans="1:13" ht="18.75">
      <c r="A44" s="67">
        <v>37</v>
      </c>
      <c r="B44" s="79" t="s">
        <v>91</v>
      </c>
      <c r="C44" s="79" t="s">
        <v>92</v>
      </c>
      <c r="D44" s="82"/>
      <c r="E44" s="83"/>
      <c r="F44" s="71">
        <f t="shared" si="4"/>
        <v>10</v>
      </c>
      <c r="G44" s="71">
        <f t="shared" si="0"/>
        <v>30</v>
      </c>
      <c r="H44" s="72"/>
      <c r="I44" s="73">
        <f t="shared" si="1"/>
        <v>30</v>
      </c>
      <c r="J44" s="74"/>
      <c r="K44" s="73">
        <f t="shared" si="2"/>
        <v>30</v>
      </c>
      <c r="L44" s="70">
        <v>30</v>
      </c>
      <c r="M44" s="75" t="str">
        <f t="shared" si="3"/>
        <v>Juin</v>
      </c>
    </row>
    <row r="45" spans="1:13" ht="15.75">
      <c r="A45" s="67">
        <v>38</v>
      </c>
      <c r="B45" s="86" t="s">
        <v>93</v>
      </c>
      <c r="C45" s="86" t="s">
        <v>94</v>
      </c>
      <c r="D45" s="69">
        <v>8.5</v>
      </c>
      <c r="E45" s="70">
        <v>6.5</v>
      </c>
      <c r="F45" s="71">
        <f t="shared" si="4"/>
        <v>7.5</v>
      </c>
      <c r="G45" s="71">
        <f t="shared" si="0"/>
        <v>22.5</v>
      </c>
      <c r="H45" s="72"/>
      <c r="I45" s="73">
        <f t="shared" si="1"/>
        <v>22.5</v>
      </c>
      <c r="J45" s="74"/>
      <c r="K45" s="73">
        <f t="shared" si="2"/>
        <v>22.5</v>
      </c>
      <c r="L45" s="70"/>
      <c r="M45" s="75" t="str">
        <f t="shared" si="3"/>
        <v>Juin</v>
      </c>
    </row>
    <row r="46" spans="1:13" ht="15.75">
      <c r="A46" s="67">
        <v>39</v>
      </c>
      <c r="B46" s="86" t="s">
        <v>95</v>
      </c>
      <c r="C46" s="86" t="s">
        <v>96</v>
      </c>
      <c r="D46" s="69">
        <v>7.75</v>
      </c>
      <c r="E46" s="70">
        <v>14</v>
      </c>
      <c r="F46" s="71">
        <f t="shared" si="4"/>
        <v>10.875</v>
      </c>
      <c r="G46" s="71">
        <f t="shared" si="0"/>
        <v>32.625</v>
      </c>
      <c r="H46" s="76"/>
      <c r="I46" s="73">
        <f t="shared" si="1"/>
        <v>32.625</v>
      </c>
      <c r="J46" s="73"/>
      <c r="K46" s="73">
        <f t="shared" si="2"/>
        <v>32.625</v>
      </c>
      <c r="L46" s="70"/>
      <c r="M46" s="75" t="str">
        <f t="shared" si="3"/>
        <v>Juin</v>
      </c>
    </row>
    <row r="47" spans="1:13" ht="15.75">
      <c r="A47" s="67">
        <v>40</v>
      </c>
      <c r="B47" s="86" t="s">
        <v>97</v>
      </c>
      <c r="C47" s="86" t="s">
        <v>98</v>
      </c>
      <c r="D47" s="69">
        <v>3.5</v>
      </c>
      <c r="E47" s="73">
        <v>3.5</v>
      </c>
      <c r="F47" s="71">
        <f t="shared" si="4"/>
        <v>3.5</v>
      </c>
      <c r="G47" s="71">
        <f t="shared" si="0"/>
        <v>10.5</v>
      </c>
      <c r="H47" s="72"/>
      <c r="I47" s="73">
        <f t="shared" si="1"/>
        <v>10.5</v>
      </c>
      <c r="J47" s="74"/>
      <c r="K47" s="73">
        <f t="shared" si="2"/>
        <v>10.5</v>
      </c>
      <c r="L47" s="70"/>
      <c r="M47" s="75" t="str">
        <f t="shared" si="3"/>
        <v>Juin</v>
      </c>
    </row>
    <row r="48" spans="1:13" ht="15.75">
      <c r="A48" s="67">
        <v>41</v>
      </c>
      <c r="B48" s="86" t="s">
        <v>101</v>
      </c>
      <c r="C48" s="86" t="s">
        <v>42</v>
      </c>
      <c r="D48" s="69">
        <v>1</v>
      </c>
      <c r="E48" s="73">
        <v>6.5</v>
      </c>
      <c r="F48" s="71">
        <f t="shared" si="4"/>
        <v>3.75</v>
      </c>
      <c r="G48" s="71">
        <f t="shared" si="0"/>
        <v>11.25</v>
      </c>
      <c r="H48" s="72"/>
      <c r="I48" s="73">
        <f t="shared" si="1"/>
        <v>11.25</v>
      </c>
      <c r="J48" s="74"/>
      <c r="K48" s="73">
        <f t="shared" si="2"/>
        <v>11.25</v>
      </c>
      <c r="L48" s="70"/>
      <c r="M48" s="75" t="str">
        <f t="shared" si="3"/>
        <v>Juin</v>
      </c>
    </row>
    <row r="49" spans="1:13" ht="15.75">
      <c r="A49" s="67">
        <v>42</v>
      </c>
      <c r="B49" s="86" t="s">
        <v>102</v>
      </c>
      <c r="C49" s="86" t="s">
        <v>103</v>
      </c>
      <c r="D49" s="69">
        <v>2.25</v>
      </c>
      <c r="E49" s="73">
        <v>6</v>
      </c>
      <c r="F49" s="71">
        <f t="shared" si="4"/>
        <v>4.125</v>
      </c>
      <c r="G49" s="71">
        <f t="shared" si="0"/>
        <v>12.375</v>
      </c>
      <c r="H49" s="72"/>
      <c r="I49" s="73">
        <f t="shared" si="1"/>
        <v>12.375</v>
      </c>
      <c r="J49" s="74"/>
      <c r="K49" s="73">
        <f t="shared" si="2"/>
        <v>12.375</v>
      </c>
      <c r="L49" s="70"/>
      <c r="M49" s="75" t="str">
        <f t="shared" si="3"/>
        <v>Juin</v>
      </c>
    </row>
    <row r="50" spans="1:13" ht="15.75">
      <c r="A50" s="67">
        <v>43</v>
      </c>
      <c r="B50" s="87" t="s">
        <v>104</v>
      </c>
      <c r="C50" s="87" t="s">
        <v>105</v>
      </c>
      <c r="D50" s="69">
        <v>3.75</v>
      </c>
      <c r="E50" s="73">
        <v>8.5</v>
      </c>
      <c r="F50" s="71">
        <f t="shared" si="4"/>
        <v>6.125</v>
      </c>
      <c r="G50" s="71">
        <f t="shared" si="0"/>
        <v>18.375</v>
      </c>
      <c r="H50" s="72"/>
      <c r="I50" s="73">
        <f t="shared" si="1"/>
        <v>18.375</v>
      </c>
      <c r="J50" s="74"/>
      <c r="K50" s="73">
        <f t="shared" si="2"/>
        <v>18.375</v>
      </c>
      <c r="L50" s="85"/>
      <c r="M50" s="75" t="str">
        <f t="shared" si="3"/>
        <v>Juin</v>
      </c>
    </row>
    <row r="51" spans="1:13" ht="15.75">
      <c r="A51" s="67">
        <v>44</v>
      </c>
      <c r="B51" s="86" t="s">
        <v>99</v>
      </c>
      <c r="C51" s="86" t="s">
        <v>100</v>
      </c>
      <c r="D51" s="69">
        <v>2.5</v>
      </c>
      <c r="E51" s="70">
        <v>8.5</v>
      </c>
      <c r="F51" s="71">
        <f t="shared" si="4"/>
        <v>5.5</v>
      </c>
      <c r="G51" s="71">
        <f t="shared" si="0"/>
        <v>16.5</v>
      </c>
      <c r="H51" s="72"/>
      <c r="I51" s="73">
        <f t="shared" si="1"/>
        <v>16.5</v>
      </c>
      <c r="J51" s="74"/>
      <c r="K51" s="73">
        <f t="shared" si="2"/>
        <v>16.5</v>
      </c>
      <c r="L51" s="70"/>
      <c r="M51" s="75" t="str">
        <f t="shared" si="3"/>
        <v>Juin</v>
      </c>
    </row>
    <row r="52" spans="1:13" ht="15.75">
      <c r="A52" s="67">
        <v>45</v>
      </c>
      <c r="B52" s="86" t="s">
        <v>106</v>
      </c>
      <c r="C52" s="86" t="s">
        <v>107</v>
      </c>
      <c r="D52" s="69">
        <v>11</v>
      </c>
      <c r="E52" s="70">
        <v>8</v>
      </c>
      <c r="F52" s="71">
        <f t="shared" si="4"/>
        <v>9.5</v>
      </c>
      <c r="G52" s="71">
        <f t="shared" si="0"/>
        <v>28.5</v>
      </c>
      <c r="H52" s="72"/>
      <c r="I52" s="73">
        <f t="shared" si="1"/>
        <v>28.5</v>
      </c>
      <c r="J52" s="74"/>
      <c r="K52" s="73">
        <f t="shared" si="2"/>
        <v>28.5</v>
      </c>
      <c r="L52" s="70"/>
      <c r="M52" s="75" t="str">
        <f t="shared" si="3"/>
        <v>Juin</v>
      </c>
    </row>
    <row r="53" spans="1:13" ht="15.75">
      <c r="A53" s="67">
        <v>46</v>
      </c>
      <c r="B53" s="86" t="s">
        <v>112</v>
      </c>
      <c r="C53" s="86" t="s">
        <v>113</v>
      </c>
      <c r="D53" s="69">
        <v>14.5</v>
      </c>
      <c r="E53" s="70">
        <v>14.5</v>
      </c>
      <c r="F53" s="71">
        <f t="shared" si="4"/>
        <v>14.5</v>
      </c>
      <c r="G53" s="71">
        <f t="shared" si="0"/>
        <v>43.5</v>
      </c>
      <c r="H53" s="76"/>
      <c r="I53" s="73">
        <f t="shared" si="1"/>
        <v>43.5</v>
      </c>
      <c r="J53" s="73"/>
      <c r="K53" s="73">
        <f t="shared" si="2"/>
        <v>43.5</v>
      </c>
      <c r="L53" s="70"/>
      <c r="M53" s="75" t="str">
        <f t="shared" si="3"/>
        <v>Juin</v>
      </c>
    </row>
    <row r="54" spans="1:13" ht="15.75">
      <c r="A54" s="67">
        <v>47</v>
      </c>
      <c r="B54" s="88" t="s">
        <v>108</v>
      </c>
      <c r="C54" s="88" t="s">
        <v>109</v>
      </c>
      <c r="D54" s="69">
        <v>7.5</v>
      </c>
      <c r="E54" s="70">
        <v>9</v>
      </c>
      <c r="F54" s="71">
        <f t="shared" si="4"/>
        <v>8.25</v>
      </c>
      <c r="G54" s="71">
        <f t="shared" si="0"/>
        <v>24.75</v>
      </c>
      <c r="H54" s="76"/>
      <c r="I54" s="73">
        <f t="shared" si="1"/>
        <v>24.75</v>
      </c>
      <c r="J54" s="73"/>
      <c r="K54" s="73">
        <f t="shared" si="2"/>
        <v>24.75</v>
      </c>
      <c r="L54" s="70"/>
      <c r="M54" s="75" t="str">
        <f t="shared" si="3"/>
        <v>Juin</v>
      </c>
    </row>
    <row r="55" spans="1:13" ht="15.75">
      <c r="A55" s="67">
        <v>48</v>
      </c>
      <c r="B55" s="89" t="s">
        <v>110</v>
      </c>
      <c r="C55" s="89" t="s">
        <v>111</v>
      </c>
      <c r="D55" s="69">
        <v>7</v>
      </c>
      <c r="E55" s="70">
        <v>10</v>
      </c>
      <c r="F55" s="71">
        <f t="shared" si="4"/>
        <v>8.5</v>
      </c>
      <c r="G55" s="71">
        <f t="shared" si="0"/>
        <v>25.5</v>
      </c>
      <c r="H55" s="72"/>
      <c r="I55" s="73">
        <f t="shared" si="1"/>
        <v>25.5</v>
      </c>
      <c r="J55" s="74"/>
      <c r="K55" s="73">
        <f t="shared" si="2"/>
        <v>25.5</v>
      </c>
      <c r="L55" s="70"/>
      <c r="M55" s="75" t="str">
        <f t="shared" si="3"/>
        <v>Juin</v>
      </c>
    </row>
    <row r="56" spans="1:13" ht="15.75">
      <c r="A56" s="67">
        <v>49</v>
      </c>
      <c r="B56" s="86" t="s">
        <v>114</v>
      </c>
      <c r="C56" s="86" t="s">
        <v>42</v>
      </c>
      <c r="D56" s="69">
        <v>9</v>
      </c>
      <c r="E56" s="70">
        <v>6.5</v>
      </c>
      <c r="F56" s="71">
        <f t="shared" si="4"/>
        <v>7.75</v>
      </c>
      <c r="G56" s="71">
        <f t="shared" si="0"/>
        <v>23.25</v>
      </c>
      <c r="H56" s="76"/>
      <c r="I56" s="73">
        <f t="shared" si="1"/>
        <v>23.25</v>
      </c>
      <c r="J56" s="74"/>
      <c r="K56" s="73">
        <f t="shared" si="2"/>
        <v>23.25</v>
      </c>
      <c r="L56" s="70"/>
      <c r="M56" s="75" t="str">
        <f t="shared" si="3"/>
        <v>Juin</v>
      </c>
    </row>
    <row r="57" spans="1:13" ht="15.75">
      <c r="A57" s="67">
        <v>50</v>
      </c>
      <c r="B57" s="86" t="s">
        <v>115</v>
      </c>
      <c r="C57" s="86" t="s">
        <v>116</v>
      </c>
      <c r="D57" s="69">
        <v>7</v>
      </c>
      <c r="E57" s="70">
        <v>5.5</v>
      </c>
      <c r="F57" s="71">
        <f t="shared" si="4"/>
        <v>6.25</v>
      </c>
      <c r="G57" s="71">
        <f t="shared" si="0"/>
        <v>18.75</v>
      </c>
      <c r="H57" s="76"/>
      <c r="I57" s="73">
        <f t="shared" si="1"/>
        <v>18.75</v>
      </c>
      <c r="J57" s="74"/>
      <c r="K57" s="73">
        <f t="shared" si="2"/>
        <v>18.75</v>
      </c>
      <c r="L57" s="70"/>
      <c r="M57" s="75" t="str">
        <f t="shared" si="3"/>
        <v>Juin</v>
      </c>
    </row>
    <row r="58" spans="1:13" ht="15.75">
      <c r="A58" s="67">
        <v>51</v>
      </c>
      <c r="B58" s="86" t="s">
        <v>117</v>
      </c>
      <c r="C58" s="86" t="s">
        <v>118</v>
      </c>
      <c r="D58" s="69">
        <v>6</v>
      </c>
      <c r="E58" s="70">
        <v>6</v>
      </c>
      <c r="F58" s="71">
        <f t="shared" si="4"/>
        <v>6</v>
      </c>
      <c r="G58" s="71">
        <f t="shared" si="0"/>
        <v>18</v>
      </c>
      <c r="H58" s="72"/>
      <c r="I58" s="73">
        <f t="shared" si="1"/>
        <v>18</v>
      </c>
      <c r="J58" s="74"/>
      <c r="K58" s="73">
        <f t="shared" si="2"/>
        <v>18</v>
      </c>
      <c r="L58" s="70"/>
      <c r="M58" s="75" t="str">
        <f t="shared" si="3"/>
        <v>Juin</v>
      </c>
    </row>
    <row r="59" spans="1:13" ht="15.75">
      <c r="A59" s="67">
        <v>52</v>
      </c>
      <c r="B59" s="86" t="s">
        <v>119</v>
      </c>
      <c r="C59" s="86" t="s">
        <v>120</v>
      </c>
      <c r="D59" s="69">
        <v>5.5</v>
      </c>
      <c r="E59" s="70">
        <v>10</v>
      </c>
      <c r="F59" s="71">
        <f t="shared" si="4"/>
        <v>7.75</v>
      </c>
      <c r="G59" s="71">
        <f t="shared" si="0"/>
        <v>23.25</v>
      </c>
      <c r="H59" s="72"/>
      <c r="I59" s="73">
        <f t="shared" si="1"/>
        <v>23.25</v>
      </c>
      <c r="J59" s="74"/>
      <c r="K59" s="73">
        <f t="shared" si="2"/>
        <v>23.25</v>
      </c>
      <c r="L59" s="70"/>
      <c r="M59" s="75" t="str">
        <f t="shared" si="3"/>
        <v>Juin</v>
      </c>
    </row>
    <row r="60" spans="1:13" ht="15.75">
      <c r="A60" s="67">
        <v>53</v>
      </c>
      <c r="B60" s="86" t="s">
        <v>121</v>
      </c>
      <c r="C60" s="86" t="s">
        <v>122</v>
      </c>
      <c r="D60" s="69">
        <v>10.25</v>
      </c>
      <c r="E60" s="70">
        <v>13.5</v>
      </c>
      <c r="F60" s="71">
        <f t="shared" si="4"/>
        <v>11.875</v>
      </c>
      <c r="G60" s="71">
        <f t="shared" si="0"/>
        <v>35.625</v>
      </c>
      <c r="H60" s="72"/>
      <c r="I60" s="73">
        <f t="shared" si="1"/>
        <v>35.625</v>
      </c>
      <c r="J60" s="74"/>
      <c r="K60" s="73">
        <f t="shared" si="2"/>
        <v>35.625</v>
      </c>
      <c r="L60" s="70"/>
      <c r="M60" s="75" t="str">
        <f t="shared" si="3"/>
        <v>Juin</v>
      </c>
    </row>
    <row r="61" spans="1:13" ht="18.75">
      <c r="A61" s="67">
        <v>54</v>
      </c>
      <c r="B61" s="79" t="s">
        <v>123</v>
      </c>
      <c r="C61" s="79" t="s">
        <v>124</v>
      </c>
      <c r="D61" s="82"/>
      <c r="E61" s="83"/>
      <c r="F61" s="71">
        <f t="shared" si="4"/>
        <v>15</v>
      </c>
      <c r="G61" s="71">
        <f t="shared" si="0"/>
        <v>45</v>
      </c>
      <c r="H61" s="76"/>
      <c r="I61" s="73">
        <f t="shared" si="1"/>
        <v>45</v>
      </c>
      <c r="J61" s="73"/>
      <c r="K61" s="73">
        <f t="shared" si="2"/>
        <v>45</v>
      </c>
      <c r="L61" s="70">
        <v>45</v>
      </c>
      <c r="M61" s="75" t="str">
        <f t="shared" si="3"/>
        <v>Juin</v>
      </c>
    </row>
    <row r="62" spans="1:13" ht="15.75">
      <c r="A62" s="67">
        <v>55</v>
      </c>
      <c r="B62" s="86" t="s">
        <v>125</v>
      </c>
      <c r="C62" s="86" t="s">
        <v>120</v>
      </c>
      <c r="D62" s="69">
        <v>9.5</v>
      </c>
      <c r="E62" s="70">
        <v>10.5</v>
      </c>
      <c r="F62" s="71">
        <f t="shared" si="4"/>
        <v>10</v>
      </c>
      <c r="G62" s="71">
        <f t="shared" si="0"/>
        <v>30</v>
      </c>
      <c r="H62" s="76"/>
      <c r="I62" s="73">
        <f t="shared" si="1"/>
        <v>30</v>
      </c>
      <c r="J62" s="74"/>
      <c r="K62" s="73">
        <f t="shared" si="2"/>
        <v>30</v>
      </c>
      <c r="L62" s="70"/>
      <c r="M62" s="75" t="str">
        <f t="shared" si="3"/>
        <v>Juin</v>
      </c>
    </row>
    <row r="63" spans="1:13" ht="15.75">
      <c r="A63" s="67">
        <v>56</v>
      </c>
      <c r="B63" s="88" t="s">
        <v>126</v>
      </c>
      <c r="C63" s="88" t="s">
        <v>105</v>
      </c>
      <c r="D63" s="69">
        <v>9</v>
      </c>
      <c r="E63" s="70">
        <v>12.5</v>
      </c>
      <c r="F63" s="71">
        <f t="shared" si="4"/>
        <v>10.75</v>
      </c>
      <c r="G63" s="71">
        <f t="shared" si="0"/>
        <v>32.25</v>
      </c>
      <c r="H63" s="72"/>
      <c r="I63" s="73">
        <f t="shared" si="1"/>
        <v>32.25</v>
      </c>
      <c r="J63" s="74"/>
      <c r="K63" s="73">
        <f t="shared" si="2"/>
        <v>32.25</v>
      </c>
      <c r="L63" s="70"/>
      <c r="M63" s="75" t="str">
        <f t="shared" si="3"/>
        <v>Juin</v>
      </c>
    </row>
    <row r="64" spans="1:13" ht="15.75">
      <c r="A64" s="67">
        <v>57</v>
      </c>
      <c r="B64" s="79" t="s">
        <v>127</v>
      </c>
      <c r="C64" s="79" t="s">
        <v>128</v>
      </c>
      <c r="D64" s="69">
        <v>3.25</v>
      </c>
      <c r="E64" s="70">
        <v>6</v>
      </c>
      <c r="F64" s="71">
        <f t="shared" si="4"/>
        <v>4.625</v>
      </c>
      <c r="G64" s="71">
        <f t="shared" si="0"/>
        <v>13.875</v>
      </c>
      <c r="H64" s="76"/>
      <c r="I64" s="73">
        <f t="shared" si="1"/>
        <v>13.875</v>
      </c>
      <c r="J64" s="74"/>
      <c r="K64" s="73">
        <f t="shared" si="2"/>
        <v>13.875</v>
      </c>
      <c r="L64" s="70"/>
      <c r="M64" s="75" t="str">
        <f t="shared" si="3"/>
        <v>Juin</v>
      </c>
    </row>
    <row r="65" spans="1:13" ht="15.75">
      <c r="A65" s="67">
        <v>58</v>
      </c>
      <c r="B65" s="86" t="s">
        <v>129</v>
      </c>
      <c r="C65" s="86" t="s">
        <v>130</v>
      </c>
      <c r="D65" s="69">
        <v>2.25</v>
      </c>
      <c r="E65" s="73">
        <v>3</v>
      </c>
      <c r="F65" s="71">
        <f t="shared" si="4"/>
        <v>2.625</v>
      </c>
      <c r="G65" s="71">
        <f t="shared" si="0"/>
        <v>7.875</v>
      </c>
      <c r="H65" s="72"/>
      <c r="I65" s="73">
        <f t="shared" si="1"/>
        <v>7.875</v>
      </c>
      <c r="J65" s="74"/>
      <c r="K65" s="73">
        <f t="shared" si="2"/>
        <v>7.875</v>
      </c>
      <c r="L65" s="70"/>
      <c r="M65" s="75" t="str">
        <f t="shared" si="3"/>
        <v>Juin</v>
      </c>
    </row>
    <row r="66" spans="1:13" ht="15.75">
      <c r="A66" s="67">
        <v>59</v>
      </c>
      <c r="B66" s="86" t="s">
        <v>132</v>
      </c>
      <c r="C66" s="86" t="s">
        <v>133</v>
      </c>
      <c r="D66" s="69">
        <v>10</v>
      </c>
      <c r="E66" s="70">
        <v>6.5</v>
      </c>
      <c r="F66" s="71">
        <f t="shared" si="4"/>
        <v>8.25</v>
      </c>
      <c r="G66" s="71">
        <f t="shared" si="0"/>
        <v>24.75</v>
      </c>
      <c r="H66" s="72"/>
      <c r="I66" s="73">
        <f t="shared" si="1"/>
        <v>24.75</v>
      </c>
      <c r="J66" s="74"/>
      <c r="K66" s="73">
        <f t="shared" si="2"/>
        <v>24.75</v>
      </c>
      <c r="L66" s="70"/>
      <c r="M66" s="75" t="str">
        <f t="shared" si="3"/>
        <v>Juin</v>
      </c>
    </row>
    <row r="67" spans="1:13" ht="15.75">
      <c r="A67" s="67">
        <v>60</v>
      </c>
      <c r="B67" s="86" t="s">
        <v>134</v>
      </c>
      <c r="C67" s="86" t="s">
        <v>135</v>
      </c>
      <c r="D67" s="69">
        <v>10.25</v>
      </c>
      <c r="E67" s="70">
        <v>10.5</v>
      </c>
      <c r="F67" s="71">
        <f t="shared" si="4"/>
        <v>10.375</v>
      </c>
      <c r="G67" s="71">
        <f t="shared" si="0"/>
        <v>31.125</v>
      </c>
      <c r="H67" s="72"/>
      <c r="I67" s="73">
        <f t="shared" si="1"/>
        <v>31.125</v>
      </c>
      <c r="J67" s="74"/>
      <c r="K67" s="73">
        <f t="shared" si="2"/>
        <v>31.125</v>
      </c>
      <c r="L67" s="70"/>
      <c r="M67" s="75" t="str">
        <f t="shared" si="3"/>
        <v>Juin</v>
      </c>
    </row>
    <row r="68" spans="1:13" ht="15.75">
      <c r="A68" s="67">
        <v>61</v>
      </c>
      <c r="B68" s="86" t="s">
        <v>136</v>
      </c>
      <c r="C68" s="86" t="s">
        <v>137</v>
      </c>
      <c r="D68" s="69">
        <v>12</v>
      </c>
      <c r="E68" s="70">
        <v>12</v>
      </c>
      <c r="F68" s="71">
        <f t="shared" si="4"/>
        <v>12</v>
      </c>
      <c r="G68" s="71">
        <f t="shared" si="0"/>
        <v>36</v>
      </c>
      <c r="H68" s="76"/>
      <c r="I68" s="73">
        <f t="shared" si="1"/>
        <v>36</v>
      </c>
      <c r="J68" s="73"/>
      <c r="K68" s="73">
        <f t="shared" si="2"/>
        <v>36</v>
      </c>
      <c r="L68" s="70"/>
      <c r="M68" s="75" t="str">
        <f t="shared" si="3"/>
        <v>Juin</v>
      </c>
    </row>
    <row r="69" spans="1:13" ht="15.75">
      <c r="A69" s="67">
        <v>62</v>
      </c>
      <c r="B69" s="86" t="s">
        <v>138</v>
      </c>
      <c r="C69" s="86" t="s">
        <v>28</v>
      </c>
      <c r="D69" s="69">
        <v>8.25</v>
      </c>
      <c r="E69" s="70">
        <v>14.5</v>
      </c>
      <c r="F69" s="71">
        <f t="shared" si="4"/>
        <v>11.375</v>
      </c>
      <c r="G69" s="71">
        <f t="shared" si="0"/>
        <v>34.125</v>
      </c>
      <c r="H69" s="76"/>
      <c r="I69" s="73">
        <f t="shared" si="1"/>
        <v>34.125</v>
      </c>
      <c r="J69" s="74"/>
      <c r="K69" s="73">
        <f t="shared" si="2"/>
        <v>34.125</v>
      </c>
      <c r="L69" s="70"/>
      <c r="M69" s="75" t="str">
        <f t="shared" si="3"/>
        <v>Juin</v>
      </c>
    </row>
    <row r="70" spans="1:13" ht="15.75">
      <c r="A70" s="67">
        <v>63</v>
      </c>
      <c r="B70" s="90" t="s">
        <v>139</v>
      </c>
      <c r="C70" s="90" t="s">
        <v>140</v>
      </c>
      <c r="D70" s="69">
        <v>8</v>
      </c>
      <c r="E70" s="70">
        <v>12</v>
      </c>
      <c r="F70" s="71">
        <f t="shared" si="4"/>
        <v>10</v>
      </c>
      <c r="G70" s="71">
        <f t="shared" si="0"/>
        <v>30</v>
      </c>
      <c r="H70" s="76"/>
      <c r="I70" s="73">
        <f t="shared" si="1"/>
        <v>30</v>
      </c>
      <c r="J70" s="74"/>
      <c r="K70" s="73">
        <f t="shared" si="2"/>
        <v>30</v>
      </c>
      <c r="L70" s="70"/>
      <c r="M70" s="75" t="str">
        <f t="shared" si="3"/>
        <v>Juin</v>
      </c>
    </row>
    <row r="71" spans="1:13" ht="15.75">
      <c r="A71" s="67">
        <v>64</v>
      </c>
      <c r="B71" s="86" t="s">
        <v>141</v>
      </c>
      <c r="C71" s="86" t="s">
        <v>142</v>
      </c>
      <c r="D71" s="69">
        <v>9</v>
      </c>
      <c r="E71" s="70">
        <v>12</v>
      </c>
      <c r="F71" s="71">
        <f t="shared" si="4"/>
        <v>10.5</v>
      </c>
      <c r="G71" s="71">
        <f t="shared" si="0"/>
        <v>31.5</v>
      </c>
      <c r="H71" s="72"/>
      <c r="I71" s="73">
        <f t="shared" si="1"/>
        <v>31.5</v>
      </c>
      <c r="J71" s="74"/>
      <c r="K71" s="73">
        <f t="shared" si="2"/>
        <v>31.5</v>
      </c>
      <c r="L71" s="70"/>
      <c r="M71" s="75" t="str">
        <f t="shared" si="3"/>
        <v>Juin</v>
      </c>
    </row>
    <row r="72" spans="1:13" ht="15.75">
      <c r="A72" s="67">
        <v>65</v>
      </c>
      <c r="B72" s="86" t="s">
        <v>143</v>
      </c>
      <c r="C72" s="86" t="s">
        <v>144</v>
      </c>
      <c r="D72" s="69">
        <v>8.5</v>
      </c>
      <c r="E72" s="70">
        <v>11.5</v>
      </c>
      <c r="F72" s="71">
        <f t="shared" si="4"/>
        <v>10</v>
      </c>
      <c r="G72" s="71">
        <f t="shared" si="0"/>
        <v>30</v>
      </c>
      <c r="H72" s="72"/>
      <c r="I72" s="73">
        <f t="shared" si="1"/>
        <v>30</v>
      </c>
      <c r="J72" s="74"/>
      <c r="K72" s="73">
        <f t="shared" si="2"/>
        <v>30</v>
      </c>
      <c r="L72" s="70"/>
      <c r="M72" s="75" t="str">
        <f t="shared" si="3"/>
        <v>Juin</v>
      </c>
    </row>
    <row r="73" spans="1:13" ht="15.75">
      <c r="A73" s="67">
        <v>66</v>
      </c>
      <c r="B73" s="79" t="s">
        <v>145</v>
      </c>
      <c r="C73" s="79" t="s">
        <v>146</v>
      </c>
      <c r="D73" s="69">
        <v>0.75</v>
      </c>
      <c r="E73" s="73">
        <v>7.5</v>
      </c>
      <c r="F73" s="71">
        <f t="shared" ref="F73:F136" si="5">IF(AND(D73=0,E73),L73/3,(D73+E73)/2)</f>
        <v>4.125</v>
      </c>
      <c r="G73" s="71">
        <f t="shared" ref="G73:G136" si="6">F73*3</f>
        <v>12.375</v>
      </c>
      <c r="H73" s="76"/>
      <c r="I73" s="73">
        <f t="shared" ref="I73:I136" si="7">MAX(H73*3,G73)</f>
        <v>12.375</v>
      </c>
      <c r="J73" s="73"/>
      <c r="K73" s="73">
        <f t="shared" ref="K73:K136" si="8">MAX(I73,J73*3)</f>
        <v>12.375</v>
      </c>
      <c r="L73" s="70"/>
      <c r="M73" s="75" t="str">
        <f t="shared" ref="M73:M136" si="9">IF(ISBLANK(J73),IF(ISBLANK(H73),"Juin","Synthèse"),"Rattrapage")</f>
        <v>Juin</v>
      </c>
    </row>
    <row r="74" spans="1:13" ht="15.75">
      <c r="A74" s="67">
        <v>67</v>
      </c>
      <c r="B74" s="88" t="s">
        <v>147</v>
      </c>
      <c r="C74" s="88" t="s">
        <v>148</v>
      </c>
      <c r="D74" s="69">
        <v>7.5</v>
      </c>
      <c r="E74" s="91">
        <v>12.5</v>
      </c>
      <c r="F74" s="71">
        <f t="shared" si="5"/>
        <v>10</v>
      </c>
      <c r="G74" s="71">
        <f t="shared" si="6"/>
        <v>30</v>
      </c>
      <c r="H74" s="72"/>
      <c r="I74" s="73">
        <f t="shared" si="7"/>
        <v>30</v>
      </c>
      <c r="J74" s="74"/>
      <c r="K74" s="73">
        <f t="shared" si="8"/>
        <v>30</v>
      </c>
      <c r="L74" s="70"/>
      <c r="M74" s="75" t="str">
        <f t="shared" si="9"/>
        <v>Juin</v>
      </c>
    </row>
    <row r="75" spans="1:13" ht="15.75">
      <c r="A75" s="67">
        <v>68</v>
      </c>
      <c r="B75" s="86" t="s">
        <v>149</v>
      </c>
      <c r="C75" s="86" t="s">
        <v>150</v>
      </c>
      <c r="D75" s="69">
        <v>8.5</v>
      </c>
      <c r="E75" s="70">
        <v>11.5</v>
      </c>
      <c r="F75" s="71">
        <f t="shared" si="5"/>
        <v>10</v>
      </c>
      <c r="G75" s="71">
        <f t="shared" si="6"/>
        <v>30</v>
      </c>
      <c r="H75" s="76"/>
      <c r="I75" s="73">
        <f t="shared" si="7"/>
        <v>30</v>
      </c>
      <c r="J75" s="74"/>
      <c r="K75" s="73">
        <f t="shared" si="8"/>
        <v>30</v>
      </c>
      <c r="L75" s="70"/>
      <c r="M75" s="75" t="str">
        <f t="shared" si="9"/>
        <v>Juin</v>
      </c>
    </row>
    <row r="76" spans="1:13" ht="15.75">
      <c r="A76" s="67">
        <v>69</v>
      </c>
      <c r="B76" s="86" t="s">
        <v>131</v>
      </c>
      <c r="C76" s="86" t="s">
        <v>107</v>
      </c>
      <c r="D76" s="69">
        <v>1.5</v>
      </c>
      <c r="E76" s="73">
        <v>5</v>
      </c>
      <c r="F76" s="71">
        <f t="shared" si="5"/>
        <v>3.25</v>
      </c>
      <c r="G76" s="71">
        <f t="shared" si="6"/>
        <v>9.75</v>
      </c>
      <c r="H76" s="72"/>
      <c r="I76" s="73">
        <f t="shared" si="7"/>
        <v>9.75</v>
      </c>
      <c r="J76" s="74"/>
      <c r="K76" s="73">
        <f t="shared" si="8"/>
        <v>9.75</v>
      </c>
      <c r="L76" s="70"/>
      <c r="M76" s="75" t="str">
        <f t="shared" si="9"/>
        <v>Juin</v>
      </c>
    </row>
    <row r="77" spans="1:13" ht="15.75">
      <c r="A77" s="67">
        <v>70</v>
      </c>
      <c r="B77" s="89" t="s">
        <v>151</v>
      </c>
      <c r="C77" s="89" t="s">
        <v>152</v>
      </c>
      <c r="D77" s="69">
        <v>1</v>
      </c>
      <c r="E77" s="73">
        <v>4</v>
      </c>
      <c r="F77" s="71">
        <f t="shared" si="5"/>
        <v>2.5</v>
      </c>
      <c r="G77" s="71">
        <f t="shared" si="6"/>
        <v>7.5</v>
      </c>
      <c r="H77" s="76"/>
      <c r="I77" s="73">
        <f t="shared" si="7"/>
        <v>7.5</v>
      </c>
      <c r="J77" s="73"/>
      <c r="K77" s="73">
        <f t="shared" si="8"/>
        <v>7.5</v>
      </c>
      <c r="L77" s="70"/>
      <c r="M77" s="75" t="str">
        <f t="shared" si="9"/>
        <v>Juin</v>
      </c>
    </row>
    <row r="78" spans="1:13" ht="15.75">
      <c r="A78" s="67">
        <v>71</v>
      </c>
      <c r="B78" s="89" t="s">
        <v>153</v>
      </c>
      <c r="C78" s="89" t="s">
        <v>52</v>
      </c>
      <c r="D78" s="69">
        <v>12.5</v>
      </c>
      <c r="E78" s="70">
        <v>9.5</v>
      </c>
      <c r="F78" s="71">
        <f t="shared" si="5"/>
        <v>11</v>
      </c>
      <c r="G78" s="71">
        <f t="shared" si="6"/>
        <v>33</v>
      </c>
      <c r="H78" s="72"/>
      <c r="I78" s="73">
        <f t="shared" si="7"/>
        <v>33</v>
      </c>
      <c r="J78" s="74"/>
      <c r="K78" s="73">
        <f t="shared" si="8"/>
        <v>33</v>
      </c>
      <c r="L78" s="70"/>
      <c r="M78" s="75" t="str">
        <f t="shared" si="9"/>
        <v>Juin</v>
      </c>
    </row>
    <row r="79" spans="1:13" ht="15.75">
      <c r="A79" s="67">
        <v>72</v>
      </c>
      <c r="B79" s="89" t="s">
        <v>154</v>
      </c>
      <c r="C79" s="89" t="s">
        <v>155</v>
      </c>
      <c r="D79" s="69">
        <v>1.5</v>
      </c>
      <c r="E79" s="73">
        <v>6</v>
      </c>
      <c r="F79" s="71">
        <f t="shared" si="5"/>
        <v>3.75</v>
      </c>
      <c r="G79" s="71">
        <f t="shared" si="6"/>
        <v>11.25</v>
      </c>
      <c r="H79" s="72"/>
      <c r="I79" s="73">
        <f t="shared" si="7"/>
        <v>11.25</v>
      </c>
      <c r="J79" s="74"/>
      <c r="K79" s="73">
        <f t="shared" si="8"/>
        <v>11.25</v>
      </c>
      <c r="L79" s="70"/>
      <c r="M79" s="75" t="str">
        <f t="shared" si="9"/>
        <v>Juin</v>
      </c>
    </row>
    <row r="80" spans="1:13" ht="15.75">
      <c r="A80" s="67">
        <v>73</v>
      </c>
      <c r="B80" s="89" t="s">
        <v>156</v>
      </c>
      <c r="C80" s="89" t="s">
        <v>157</v>
      </c>
      <c r="D80" s="69">
        <v>11</v>
      </c>
      <c r="E80" s="70">
        <v>11.5</v>
      </c>
      <c r="F80" s="71">
        <f t="shared" si="5"/>
        <v>11.25</v>
      </c>
      <c r="G80" s="71">
        <f t="shared" si="6"/>
        <v>33.75</v>
      </c>
      <c r="H80" s="76"/>
      <c r="I80" s="73">
        <f t="shared" si="7"/>
        <v>33.75</v>
      </c>
      <c r="J80" s="73"/>
      <c r="K80" s="73">
        <f t="shared" si="8"/>
        <v>33.75</v>
      </c>
      <c r="L80" s="70"/>
      <c r="M80" s="75" t="str">
        <f t="shared" si="9"/>
        <v>Juin</v>
      </c>
    </row>
    <row r="81" spans="1:13" ht="15.75">
      <c r="A81" s="67">
        <v>74</v>
      </c>
      <c r="B81" s="86" t="s">
        <v>158</v>
      </c>
      <c r="C81" s="86" t="s">
        <v>159</v>
      </c>
      <c r="D81" s="69">
        <v>10</v>
      </c>
      <c r="E81" s="70">
        <v>10.5</v>
      </c>
      <c r="F81" s="71">
        <f t="shared" si="5"/>
        <v>10.25</v>
      </c>
      <c r="G81" s="71">
        <f t="shared" si="6"/>
        <v>30.75</v>
      </c>
      <c r="H81" s="76"/>
      <c r="I81" s="73">
        <f t="shared" si="7"/>
        <v>30.75</v>
      </c>
      <c r="J81" s="73"/>
      <c r="K81" s="73">
        <f t="shared" si="8"/>
        <v>30.75</v>
      </c>
      <c r="L81" s="70"/>
      <c r="M81" s="75" t="str">
        <f t="shared" si="9"/>
        <v>Juin</v>
      </c>
    </row>
    <row r="82" spans="1:13" ht="15.75">
      <c r="A82" s="67">
        <v>75</v>
      </c>
      <c r="B82" s="86" t="s">
        <v>160</v>
      </c>
      <c r="C82" s="86" t="s">
        <v>161</v>
      </c>
      <c r="D82" s="69">
        <v>9.5</v>
      </c>
      <c r="E82" s="70">
        <v>6.5</v>
      </c>
      <c r="F82" s="71">
        <f t="shared" si="5"/>
        <v>8</v>
      </c>
      <c r="G82" s="71">
        <f t="shared" si="6"/>
        <v>24</v>
      </c>
      <c r="H82" s="76"/>
      <c r="I82" s="73">
        <f t="shared" si="7"/>
        <v>24</v>
      </c>
      <c r="J82" s="74"/>
      <c r="K82" s="73">
        <f t="shared" si="8"/>
        <v>24</v>
      </c>
      <c r="L82" s="70"/>
      <c r="M82" s="75" t="str">
        <f t="shared" si="9"/>
        <v>Juin</v>
      </c>
    </row>
    <row r="83" spans="1:13" ht="15.75">
      <c r="A83" s="67">
        <v>76</v>
      </c>
      <c r="B83" s="86" t="s">
        <v>160</v>
      </c>
      <c r="C83" s="86" t="s">
        <v>162</v>
      </c>
      <c r="D83" s="69">
        <v>8</v>
      </c>
      <c r="E83" s="70">
        <v>12</v>
      </c>
      <c r="F83" s="71">
        <f t="shared" si="5"/>
        <v>10</v>
      </c>
      <c r="G83" s="71">
        <f t="shared" si="6"/>
        <v>30</v>
      </c>
      <c r="H83" s="76"/>
      <c r="I83" s="73">
        <f t="shared" si="7"/>
        <v>30</v>
      </c>
      <c r="J83" s="73"/>
      <c r="K83" s="73">
        <f t="shared" si="8"/>
        <v>30</v>
      </c>
      <c r="L83" s="70"/>
      <c r="M83" s="75" t="str">
        <f t="shared" si="9"/>
        <v>Juin</v>
      </c>
    </row>
    <row r="84" spans="1:13" ht="15.75">
      <c r="A84" s="67">
        <v>77</v>
      </c>
      <c r="B84" s="86" t="s">
        <v>160</v>
      </c>
      <c r="C84" s="86" t="s">
        <v>163</v>
      </c>
      <c r="D84" s="69">
        <v>8</v>
      </c>
      <c r="E84" s="70">
        <v>10.5</v>
      </c>
      <c r="F84" s="71">
        <f t="shared" si="5"/>
        <v>9.25</v>
      </c>
      <c r="G84" s="71">
        <f t="shared" si="6"/>
        <v>27.75</v>
      </c>
      <c r="H84" s="72"/>
      <c r="I84" s="73">
        <f t="shared" si="7"/>
        <v>27.75</v>
      </c>
      <c r="J84" s="74"/>
      <c r="K84" s="73">
        <f t="shared" si="8"/>
        <v>27.75</v>
      </c>
      <c r="L84" s="70"/>
      <c r="M84" s="75" t="str">
        <f t="shared" si="9"/>
        <v>Juin</v>
      </c>
    </row>
    <row r="85" spans="1:13" ht="15.75">
      <c r="A85" s="67">
        <v>78</v>
      </c>
      <c r="B85" s="79" t="s">
        <v>164</v>
      </c>
      <c r="C85" s="79" t="s">
        <v>165</v>
      </c>
      <c r="D85" s="69">
        <v>6.5</v>
      </c>
      <c r="E85" s="91">
        <v>5</v>
      </c>
      <c r="F85" s="71">
        <f t="shared" si="5"/>
        <v>5.75</v>
      </c>
      <c r="G85" s="71">
        <f t="shared" si="6"/>
        <v>17.25</v>
      </c>
      <c r="H85" s="72"/>
      <c r="I85" s="73">
        <f t="shared" si="7"/>
        <v>17.25</v>
      </c>
      <c r="J85" s="74"/>
      <c r="K85" s="73">
        <f t="shared" si="8"/>
        <v>17.25</v>
      </c>
      <c r="L85" s="70"/>
      <c r="M85" s="75" t="str">
        <f t="shared" si="9"/>
        <v>Juin</v>
      </c>
    </row>
    <row r="86" spans="1:13" ht="15.75">
      <c r="A86" s="67">
        <v>79</v>
      </c>
      <c r="B86" s="89" t="s">
        <v>166</v>
      </c>
      <c r="C86" s="89" t="s">
        <v>167</v>
      </c>
      <c r="D86" s="69">
        <v>9.5</v>
      </c>
      <c r="E86" s="70">
        <v>10.5</v>
      </c>
      <c r="F86" s="71">
        <f t="shared" si="5"/>
        <v>10</v>
      </c>
      <c r="G86" s="71">
        <f t="shared" si="6"/>
        <v>30</v>
      </c>
      <c r="H86" s="76"/>
      <c r="I86" s="73">
        <f t="shared" si="7"/>
        <v>30</v>
      </c>
      <c r="J86" s="73"/>
      <c r="K86" s="73">
        <f t="shared" si="8"/>
        <v>30</v>
      </c>
      <c r="L86" s="70"/>
      <c r="M86" s="75" t="str">
        <f t="shared" si="9"/>
        <v>Juin</v>
      </c>
    </row>
    <row r="87" spans="1:13" ht="31.5">
      <c r="A87" s="67">
        <v>80</v>
      </c>
      <c r="B87" s="86" t="s">
        <v>168</v>
      </c>
      <c r="C87" s="86" t="s">
        <v>169</v>
      </c>
      <c r="D87" s="69">
        <v>10.5</v>
      </c>
      <c r="E87" s="70">
        <v>13.5</v>
      </c>
      <c r="F87" s="71">
        <f t="shared" si="5"/>
        <v>12</v>
      </c>
      <c r="G87" s="71">
        <f t="shared" si="6"/>
        <v>36</v>
      </c>
      <c r="H87" s="76"/>
      <c r="I87" s="73">
        <f t="shared" si="7"/>
        <v>36</v>
      </c>
      <c r="J87" s="73"/>
      <c r="K87" s="73">
        <f t="shared" si="8"/>
        <v>36</v>
      </c>
      <c r="L87" s="70"/>
      <c r="M87" s="75" t="str">
        <f t="shared" si="9"/>
        <v>Juin</v>
      </c>
    </row>
    <row r="88" spans="1:13" ht="15.75">
      <c r="A88" s="67">
        <v>81</v>
      </c>
      <c r="B88" s="86" t="s">
        <v>168</v>
      </c>
      <c r="C88" s="86" t="s">
        <v>170</v>
      </c>
      <c r="D88" s="69">
        <v>7.25</v>
      </c>
      <c r="E88" s="70">
        <v>13</v>
      </c>
      <c r="F88" s="71">
        <f t="shared" si="5"/>
        <v>10.125</v>
      </c>
      <c r="G88" s="71">
        <f t="shared" si="6"/>
        <v>30.375</v>
      </c>
      <c r="H88" s="72"/>
      <c r="I88" s="73">
        <f t="shared" si="7"/>
        <v>30.375</v>
      </c>
      <c r="J88" s="74"/>
      <c r="K88" s="73">
        <f t="shared" si="8"/>
        <v>30.375</v>
      </c>
      <c r="L88" s="70"/>
      <c r="M88" s="75" t="str">
        <f t="shared" si="9"/>
        <v>Juin</v>
      </c>
    </row>
    <row r="89" spans="1:13" ht="15.75">
      <c r="A89" s="67">
        <v>82</v>
      </c>
      <c r="B89" s="86" t="s">
        <v>171</v>
      </c>
      <c r="C89" s="86" t="s">
        <v>172</v>
      </c>
      <c r="D89" s="69">
        <v>2</v>
      </c>
      <c r="E89" s="73">
        <v>8.5</v>
      </c>
      <c r="F89" s="71">
        <f t="shared" si="5"/>
        <v>5.25</v>
      </c>
      <c r="G89" s="71">
        <f t="shared" si="6"/>
        <v>15.75</v>
      </c>
      <c r="H89" s="72"/>
      <c r="I89" s="73">
        <f t="shared" si="7"/>
        <v>15.75</v>
      </c>
      <c r="J89" s="74"/>
      <c r="K89" s="73">
        <f t="shared" si="8"/>
        <v>15.75</v>
      </c>
      <c r="L89" s="70"/>
      <c r="M89" s="75" t="str">
        <f t="shared" si="9"/>
        <v>Juin</v>
      </c>
    </row>
    <row r="90" spans="1:13" ht="15.75">
      <c r="A90" s="67">
        <v>83</v>
      </c>
      <c r="B90" s="86" t="s">
        <v>173</v>
      </c>
      <c r="C90" s="86" t="s">
        <v>174</v>
      </c>
      <c r="D90" s="69">
        <v>13</v>
      </c>
      <c r="E90" s="70">
        <v>12</v>
      </c>
      <c r="F90" s="71">
        <f t="shared" si="5"/>
        <v>12.5</v>
      </c>
      <c r="G90" s="71">
        <f t="shared" si="6"/>
        <v>37.5</v>
      </c>
      <c r="H90" s="72"/>
      <c r="I90" s="73">
        <f t="shared" si="7"/>
        <v>37.5</v>
      </c>
      <c r="J90" s="74"/>
      <c r="K90" s="73">
        <f t="shared" si="8"/>
        <v>37.5</v>
      </c>
      <c r="L90" s="70"/>
      <c r="M90" s="75" t="str">
        <f t="shared" si="9"/>
        <v>Juin</v>
      </c>
    </row>
    <row r="91" spans="1:13" ht="15.75">
      <c r="A91" s="67">
        <v>84</v>
      </c>
      <c r="B91" s="86" t="s">
        <v>173</v>
      </c>
      <c r="C91" s="86" t="s">
        <v>175</v>
      </c>
      <c r="D91" s="69">
        <v>11</v>
      </c>
      <c r="E91" s="70">
        <v>10</v>
      </c>
      <c r="F91" s="71">
        <f t="shared" si="5"/>
        <v>10.5</v>
      </c>
      <c r="G91" s="71">
        <f t="shared" si="6"/>
        <v>31.5</v>
      </c>
      <c r="H91" s="72"/>
      <c r="I91" s="73">
        <f t="shared" si="7"/>
        <v>31.5</v>
      </c>
      <c r="J91" s="74"/>
      <c r="K91" s="73">
        <f t="shared" si="8"/>
        <v>31.5</v>
      </c>
      <c r="L91" s="70"/>
      <c r="M91" s="75" t="str">
        <f t="shared" si="9"/>
        <v>Juin</v>
      </c>
    </row>
    <row r="92" spans="1:13" ht="15.75">
      <c r="A92" s="67">
        <v>85</v>
      </c>
      <c r="B92" s="86" t="s">
        <v>176</v>
      </c>
      <c r="C92" s="86" t="s">
        <v>177</v>
      </c>
      <c r="D92" s="69">
        <v>10</v>
      </c>
      <c r="E92" s="70">
        <v>11</v>
      </c>
      <c r="F92" s="71">
        <f t="shared" si="5"/>
        <v>10.5</v>
      </c>
      <c r="G92" s="71">
        <f t="shared" si="6"/>
        <v>31.5</v>
      </c>
      <c r="H92" s="72"/>
      <c r="I92" s="73">
        <f t="shared" si="7"/>
        <v>31.5</v>
      </c>
      <c r="J92" s="74"/>
      <c r="K92" s="73">
        <f t="shared" si="8"/>
        <v>31.5</v>
      </c>
      <c r="L92" s="70"/>
      <c r="M92" s="75" t="str">
        <f t="shared" si="9"/>
        <v>Juin</v>
      </c>
    </row>
    <row r="93" spans="1:13" ht="15.75">
      <c r="A93" s="67">
        <v>86</v>
      </c>
      <c r="B93" s="79" t="s">
        <v>178</v>
      </c>
      <c r="C93" s="79" t="s">
        <v>179</v>
      </c>
      <c r="D93" s="69">
        <v>2</v>
      </c>
      <c r="E93" s="70">
        <v>5</v>
      </c>
      <c r="F93" s="71">
        <f t="shared" si="5"/>
        <v>3.5</v>
      </c>
      <c r="G93" s="71">
        <f t="shared" si="6"/>
        <v>10.5</v>
      </c>
      <c r="H93" s="76"/>
      <c r="I93" s="73">
        <f t="shared" si="7"/>
        <v>10.5</v>
      </c>
      <c r="J93" s="74"/>
      <c r="K93" s="73">
        <f t="shared" si="8"/>
        <v>10.5</v>
      </c>
      <c r="L93" s="70"/>
      <c r="M93" s="75" t="str">
        <f t="shared" si="9"/>
        <v>Juin</v>
      </c>
    </row>
    <row r="94" spans="1:13" ht="15.75">
      <c r="A94" s="67">
        <v>87</v>
      </c>
      <c r="B94" s="89" t="s">
        <v>180</v>
      </c>
      <c r="C94" s="89" t="s">
        <v>96</v>
      </c>
      <c r="D94" s="69">
        <v>1.5</v>
      </c>
      <c r="E94" s="70">
        <v>6</v>
      </c>
      <c r="F94" s="71">
        <f t="shared" si="5"/>
        <v>3.75</v>
      </c>
      <c r="G94" s="71">
        <f t="shared" si="6"/>
        <v>11.25</v>
      </c>
      <c r="H94" s="72"/>
      <c r="I94" s="73">
        <f t="shared" si="7"/>
        <v>11.25</v>
      </c>
      <c r="J94" s="74"/>
      <c r="K94" s="73">
        <f t="shared" si="8"/>
        <v>11.25</v>
      </c>
      <c r="L94" s="70"/>
      <c r="M94" s="75" t="str">
        <f t="shared" si="9"/>
        <v>Juin</v>
      </c>
    </row>
    <row r="95" spans="1:13" ht="15.75">
      <c r="A95" s="67">
        <v>88</v>
      </c>
      <c r="B95" s="86" t="s">
        <v>181</v>
      </c>
      <c r="C95" s="86" t="s">
        <v>182</v>
      </c>
      <c r="D95" s="69">
        <v>11</v>
      </c>
      <c r="E95" s="70">
        <v>15.5</v>
      </c>
      <c r="F95" s="71">
        <f t="shared" si="5"/>
        <v>13.25</v>
      </c>
      <c r="G95" s="71">
        <f t="shared" si="6"/>
        <v>39.75</v>
      </c>
      <c r="H95" s="72"/>
      <c r="I95" s="73">
        <f t="shared" si="7"/>
        <v>39.75</v>
      </c>
      <c r="J95" s="74"/>
      <c r="K95" s="73">
        <f t="shared" si="8"/>
        <v>39.75</v>
      </c>
      <c r="L95" s="70"/>
      <c r="M95" s="75" t="str">
        <f t="shared" si="9"/>
        <v>Juin</v>
      </c>
    </row>
    <row r="96" spans="1:13" ht="15.75">
      <c r="A96" s="67">
        <v>89</v>
      </c>
      <c r="B96" s="89" t="s">
        <v>183</v>
      </c>
      <c r="C96" s="89" t="s">
        <v>184</v>
      </c>
      <c r="D96" s="69">
        <v>1</v>
      </c>
      <c r="E96" s="73">
        <v>7</v>
      </c>
      <c r="F96" s="71">
        <f t="shared" si="5"/>
        <v>4</v>
      </c>
      <c r="G96" s="71">
        <f t="shared" si="6"/>
        <v>12</v>
      </c>
      <c r="H96" s="76"/>
      <c r="I96" s="73">
        <f t="shared" si="7"/>
        <v>12</v>
      </c>
      <c r="J96" s="74"/>
      <c r="K96" s="73">
        <f t="shared" si="8"/>
        <v>12</v>
      </c>
      <c r="L96" s="70"/>
      <c r="M96" s="75" t="str">
        <f t="shared" si="9"/>
        <v>Juin</v>
      </c>
    </row>
    <row r="97" spans="1:13" ht="15.75">
      <c r="A97" s="67">
        <v>90</v>
      </c>
      <c r="B97" s="86" t="s">
        <v>185</v>
      </c>
      <c r="C97" s="86" t="s">
        <v>186</v>
      </c>
      <c r="D97" s="69">
        <v>12.5</v>
      </c>
      <c r="E97" s="70">
        <v>9.5</v>
      </c>
      <c r="F97" s="71">
        <f t="shared" si="5"/>
        <v>11</v>
      </c>
      <c r="G97" s="71">
        <f t="shared" si="6"/>
        <v>33</v>
      </c>
      <c r="H97" s="72"/>
      <c r="I97" s="73">
        <f t="shared" si="7"/>
        <v>33</v>
      </c>
      <c r="J97" s="74"/>
      <c r="K97" s="73">
        <f t="shared" si="8"/>
        <v>33</v>
      </c>
      <c r="L97" s="70"/>
      <c r="M97" s="75" t="str">
        <f t="shared" si="9"/>
        <v>Juin</v>
      </c>
    </row>
    <row r="98" spans="1:13" ht="15.75">
      <c r="A98" s="67">
        <v>91</v>
      </c>
      <c r="B98" s="86" t="s">
        <v>187</v>
      </c>
      <c r="C98" s="86" t="s">
        <v>188</v>
      </c>
      <c r="D98" s="69">
        <v>9</v>
      </c>
      <c r="E98" s="70">
        <v>11</v>
      </c>
      <c r="F98" s="71">
        <f t="shared" si="5"/>
        <v>10</v>
      </c>
      <c r="G98" s="71">
        <f t="shared" si="6"/>
        <v>30</v>
      </c>
      <c r="H98" s="72"/>
      <c r="I98" s="73">
        <f t="shared" si="7"/>
        <v>30</v>
      </c>
      <c r="J98" s="74"/>
      <c r="K98" s="73">
        <f t="shared" si="8"/>
        <v>30</v>
      </c>
      <c r="L98" s="70"/>
      <c r="M98" s="75" t="str">
        <f t="shared" si="9"/>
        <v>Juin</v>
      </c>
    </row>
    <row r="99" spans="1:13" ht="15.75">
      <c r="A99" s="67">
        <v>92</v>
      </c>
      <c r="B99" s="89" t="s">
        <v>189</v>
      </c>
      <c r="C99" s="89" t="s">
        <v>190</v>
      </c>
      <c r="D99" s="69">
        <v>9</v>
      </c>
      <c r="E99" s="70">
        <v>13</v>
      </c>
      <c r="F99" s="71">
        <f t="shared" si="5"/>
        <v>11</v>
      </c>
      <c r="G99" s="71">
        <f t="shared" si="6"/>
        <v>33</v>
      </c>
      <c r="H99" s="72"/>
      <c r="I99" s="73">
        <f t="shared" si="7"/>
        <v>33</v>
      </c>
      <c r="J99" s="74"/>
      <c r="K99" s="73">
        <f t="shared" si="8"/>
        <v>33</v>
      </c>
      <c r="L99" s="70"/>
      <c r="M99" s="75" t="str">
        <f t="shared" si="9"/>
        <v>Juin</v>
      </c>
    </row>
    <row r="100" spans="1:13" ht="15.75">
      <c r="A100" s="67">
        <v>93</v>
      </c>
      <c r="B100" s="32" t="s">
        <v>191</v>
      </c>
      <c r="C100" s="32" t="s">
        <v>192</v>
      </c>
      <c r="D100" s="69">
        <v>12</v>
      </c>
      <c r="E100" s="70">
        <v>10.5</v>
      </c>
      <c r="F100" s="71">
        <f t="shared" si="5"/>
        <v>11.25</v>
      </c>
      <c r="G100" s="71">
        <f t="shared" si="6"/>
        <v>33.75</v>
      </c>
      <c r="H100" s="76"/>
      <c r="I100" s="73">
        <f t="shared" si="7"/>
        <v>33.75</v>
      </c>
      <c r="J100" s="73"/>
      <c r="K100" s="73">
        <f t="shared" si="8"/>
        <v>33.75</v>
      </c>
      <c r="L100" s="70"/>
      <c r="M100" s="75" t="str">
        <f t="shared" si="9"/>
        <v>Juin</v>
      </c>
    </row>
    <row r="101" spans="1:13" ht="15.75">
      <c r="A101" s="67">
        <v>94</v>
      </c>
      <c r="B101" s="86" t="s">
        <v>193</v>
      </c>
      <c r="C101" s="86" t="s">
        <v>194</v>
      </c>
      <c r="D101" s="69">
        <v>7</v>
      </c>
      <c r="E101" s="70">
        <v>5</v>
      </c>
      <c r="F101" s="71">
        <f t="shared" si="5"/>
        <v>6</v>
      </c>
      <c r="G101" s="71">
        <f t="shared" si="6"/>
        <v>18</v>
      </c>
      <c r="H101" s="72"/>
      <c r="I101" s="73">
        <f t="shared" si="7"/>
        <v>18</v>
      </c>
      <c r="J101" s="74"/>
      <c r="K101" s="73">
        <f t="shared" si="8"/>
        <v>18</v>
      </c>
      <c r="L101" s="85"/>
      <c r="M101" s="75" t="str">
        <f t="shared" si="9"/>
        <v>Juin</v>
      </c>
    </row>
    <row r="102" spans="1:13" ht="15.75">
      <c r="A102" s="67">
        <v>95</v>
      </c>
      <c r="B102" s="86" t="s">
        <v>195</v>
      </c>
      <c r="C102" s="86" t="s">
        <v>196</v>
      </c>
      <c r="D102" s="69">
        <v>11</v>
      </c>
      <c r="E102" s="70">
        <v>10.5</v>
      </c>
      <c r="F102" s="71">
        <f t="shared" si="5"/>
        <v>10.75</v>
      </c>
      <c r="G102" s="71">
        <f t="shared" si="6"/>
        <v>32.25</v>
      </c>
      <c r="H102" s="72"/>
      <c r="I102" s="73">
        <f t="shared" si="7"/>
        <v>32.25</v>
      </c>
      <c r="J102" s="74"/>
      <c r="K102" s="73">
        <f t="shared" si="8"/>
        <v>32.25</v>
      </c>
      <c r="L102" s="70"/>
      <c r="M102" s="75" t="str">
        <f t="shared" si="9"/>
        <v>Juin</v>
      </c>
    </row>
    <row r="103" spans="1:13" ht="15.75">
      <c r="A103" s="67">
        <v>96</v>
      </c>
      <c r="B103" s="86" t="s">
        <v>195</v>
      </c>
      <c r="C103" s="86" t="s">
        <v>96</v>
      </c>
      <c r="D103" s="69">
        <v>9.5</v>
      </c>
      <c r="E103" s="73">
        <v>5.5</v>
      </c>
      <c r="F103" s="71">
        <f t="shared" si="5"/>
        <v>7.5</v>
      </c>
      <c r="G103" s="71">
        <f t="shared" si="6"/>
        <v>22.5</v>
      </c>
      <c r="H103" s="72"/>
      <c r="I103" s="73">
        <f t="shared" si="7"/>
        <v>22.5</v>
      </c>
      <c r="J103" s="74"/>
      <c r="K103" s="73">
        <f t="shared" si="8"/>
        <v>22.5</v>
      </c>
      <c r="L103" s="85"/>
      <c r="M103" s="75" t="str">
        <f t="shared" si="9"/>
        <v>Juin</v>
      </c>
    </row>
    <row r="104" spans="1:13" ht="15.75">
      <c r="A104" s="67">
        <v>97</v>
      </c>
      <c r="B104" s="79" t="s">
        <v>197</v>
      </c>
      <c r="C104" s="79" t="s">
        <v>198</v>
      </c>
      <c r="D104" s="69">
        <v>0.5</v>
      </c>
      <c r="E104" s="73">
        <v>6</v>
      </c>
      <c r="F104" s="71">
        <f t="shared" si="5"/>
        <v>3.25</v>
      </c>
      <c r="G104" s="71">
        <f t="shared" si="6"/>
        <v>9.75</v>
      </c>
      <c r="H104" s="76"/>
      <c r="I104" s="73">
        <f t="shared" si="7"/>
        <v>9.75</v>
      </c>
      <c r="J104" s="74"/>
      <c r="K104" s="73">
        <f t="shared" si="8"/>
        <v>9.75</v>
      </c>
      <c r="L104" s="70"/>
      <c r="M104" s="75" t="str">
        <f t="shared" si="9"/>
        <v>Juin</v>
      </c>
    </row>
    <row r="105" spans="1:13" ht="15.75">
      <c r="A105" s="67">
        <v>98</v>
      </c>
      <c r="B105" s="86" t="s">
        <v>199</v>
      </c>
      <c r="C105" s="86" t="s">
        <v>200</v>
      </c>
      <c r="D105" s="69">
        <v>6</v>
      </c>
      <c r="E105" s="70">
        <v>9</v>
      </c>
      <c r="F105" s="71">
        <f t="shared" si="5"/>
        <v>7.5</v>
      </c>
      <c r="G105" s="71">
        <f t="shared" si="6"/>
        <v>22.5</v>
      </c>
      <c r="H105" s="76"/>
      <c r="I105" s="73">
        <f t="shared" si="7"/>
        <v>22.5</v>
      </c>
      <c r="J105" s="74"/>
      <c r="K105" s="73">
        <f t="shared" si="8"/>
        <v>22.5</v>
      </c>
      <c r="L105" s="70"/>
      <c r="M105" s="75" t="str">
        <f t="shared" si="9"/>
        <v>Juin</v>
      </c>
    </row>
    <row r="106" spans="1:13" ht="15.75">
      <c r="A106" s="67">
        <v>99</v>
      </c>
      <c r="B106" s="86" t="s">
        <v>201</v>
      </c>
      <c r="C106" s="86" t="s">
        <v>80</v>
      </c>
      <c r="D106" s="69">
        <v>12.5</v>
      </c>
      <c r="E106" s="70">
        <v>13.5</v>
      </c>
      <c r="F106" s="71">
        <f t="shared" si="5"/>
        <v>13</v>
      </c>
      <c r="G106" s="71">
        <f t="shared" si="6"/>
        <v>39</v>
      </c>
      <c r="H106" s="76"/>
      <c r="I106" s="73">
        <f t="shared" si="7"/>
        <v>39</v>
      </c>
      <c r="J106" s="73"/>
      <c r="K106" s="73">
        <f t="shared" si="8"/>
        <v>39</v>
      </c>
      <c r="L106" s="70"/>
      <c r="M106" s="75" t="str">
        <f t="shared" si="9"/>
        <v>Juin</v>
      </c>
    </row>
    <row r="107" spans="1:13" ht="15.75">
      <c r="A107" s="67">
        <v>100</v>
      </c>
      <c r="B107" s="89" t="s">
        <v>202</v>
      </c>
      <c r="C107" s="89" t="s">
        <v>203</v>
      </c>
      <c r="D107" s="69">
        <v>11</v>
      </c>
      <c r="E107" s="70">
        <v>12.5</v>
      </c>
      <c r="F107" s="71">
        <f t="shared" si="5"/>
        <v>11.75</v>
      </c>
      <c r="G107" s="71">
        <f t="shared" si="6"/>
        <v>35.25</v>
      </c>
      <c r="H107" s="76"/>
      <c r="I107" s="73">
        <f t="shared" si="7"/>
        <v>35.25</v>
      </c>
      <c r="J107" s="73"/>
      <c r="K107" s="73">
        <f t="shared" si="8"/>
        <v>35.25</v>
      </c>
      <c r="L107" s="70"/>
      <c r="M107" s="75" t="str">
        <f t="shared" si="9"/>
        <v>Juin</v>
      </c>
    </row>
    <row r="108" spans="1:13" ht="18.75">
      <c r="A108" s="67">
        <v>101</v>
      </c>
      <c r="B108" s="86" t="s">
        <v>204</v>
      </c>
      <c r="C108" s="86" t="s">
        <v>205</v>
      </c>
      <c r="D108" s="92">
        <v>0</v>
      </c>
      <c r="E108" s="83"/>
      <c r="F108" s="71">
        <f t="shared" si="5"/>
        <v>0</v>
      </c>
      <c r="G108" s="71">
        <f t="shared" si="6"/>
        <v>0</v>
      </c>
      <c r="H108" s="76"/>
      <c r="I108" s="73">
        <f t="shared" si="7"/>
        <v>0</v>
      </c>
      <c r="J108" s="73"/>
      <c r="K108" s="73">
        <f t="shared" si="8"/>
        <v>0</v>
      </c>
      <c r="L108" s="70"/>
      <c r="M108" s="75" t="str">
        <f t="shared" si="9"/>
        <v>Juin</v>
      </c>
    </row>
    <row r="109" spans="1:13" ht="15.75">
      <c r="A109" s="67">
        <v>102</v>
      </c>
      <c r="B109" s="86" t="s">
        <v>206</v>
      </c>
      <c r="C109" s="86" t="s">
        <v>207</v>
      </c>
      <c r="D109" s="69">
        <v>6</v>
      </c>
      <c r="E109" s="70">
        <v>8</v>
      </c>
      <c r="F109" s="71">
        <f t="shared" si="5"/>
        <v>7</v>
      </c>
      <c r="G109" s="71">
        <f t="shared" si="6"/>
        <v>21</v>
      </c>
      <c r="H109" s="72"/>
      <c r="I109" s="73">
        <f t="shared" si="7"/>
        <v>21</v>
      </c>
      <c r="J109" s="93"/>
      <c r="K109" s="73">
        <f t="shared" si="8"/>
        <v>21</v>
      </c>
      <c r="L109" s="70"/>
      <c r="M109" s="75" t="str">
        <f t="shared" si="9"/>
        <v>Juin</v>
      </c>
    </row>
    <row r="110" spans="1:13" ht="15.75">
      <c r="A110" s="67">
        <v>103</v>
      </c>
      <c r="B110" s="79" t="s">
        <v>208</v>
      </c>
      <c r="C110" s="79" t="s">
        <v>209</v>
      </c>
      <c r="D110" s="69">
        <v>4.5</v>
      </c>
      <c r="E110" s="70">
        <v>9</v>
      </c>
      <c r="F110" s="71">
        <f t="shared" si="5"/>
        <v>6.75</v>
      </c>
      <c r="G110" s="71">
        <f t="shared" si="6"/>
        <v>20.25</v>
      </c>
      <c r="H110" s="76"/>
      <c r="I110" s="73">
        <f t="shared" si="7"/>
        <v>20.25</v>
      </c>
      <c r="J110" s="73"/>
      <c r="K110" s="73">
        <f t="shared" si="8"/>
        <v>20.25</v>
      </c>
      <c r="L110" s="70"/>
      <c r="M110" s="75" t="str">
        <f t="shared" si="9"/>
        <v>Juin</v>
      </c>
    </row>
    <row r="111" spans="1:13" ht="15.75">
      <c r="A111" s="67">
        <v>104</v>
      </c>
      <c r="B111" s="88" t="s">
        <v>210</v>
      </c>
      <c r="C111" s="88" t="s">
        <v>62</v>
      </c>
      <c r="D111" s="69">
        <v>16.5</v>
      </c>
      <c r="E111" s="70">
        <v>13.5</v>
      </c>
      <c r="F111" s="71">
        <f t="shared" si="5"/>
        <v>15</v>
      </c>
      <c r="G111" s="71">
        <f t="shared" si="6"/>
        <v>45</v>
      </c>
      <c r="H111" s="76"/>
      <c r="I111" s="73">
        <f t="shared" si="7"/>
        <v>45</v>
      </c>
      <c r="J111" s="93"/>
      <c r="K111" s="73">
        <f t="shared" si="8"/>
        <v>45</v>
      </c>
      <c r="L111" s="70"/>
      <c r="M111" s="75" t="str">
        <f t="shared" si="9"/>
        <v>Juin</v>
      </c>
    </row>
    <row r="112" spans="1:13" ht="15.75">
      <c r="A112" s="67">
        <v>105</v>
      </c>
      <c r="B112" s="86" t="s">
        <v>211</v>
      </c>
      <c r="C112" s="86" t="s">
        <v>212</v>
      </c>
      <c r="D112" s="69">
        <v>5</v>
      </c>
      <c r="E112" s="70">
        <v>10.5</v>
      </c>
      <c r="F112" s="71">
        <f t="shared" si="5"/>
        <v>7.75</v>
      </c>
      <c r="G112" s="71">
        <f t="shared" si="6"/>
        <v>23.25</v>
      </c>
      <c r="H112" s="72"/>
      <c r="I112" s="73">
        <f t="shared" si="7"/>
        <v>23.25</v>
      </c>
      <c r="J112" s="93"/>
      <c r="K112" s="73">
        <f t="shared" si="8"/>
        <v>23.25</v>
      </c>
      <c r="L112" s="85"/>
      <c r="M112" s="75" t="str">
        <f t="shared" si="9"/>
        <v>Juin</v>
      </c>
    </row>
    <row r="113" spans="1:13" ht="15.75">
      <c r="A113" s="67">
        <v>106</v>
      </c>
      <c r="B113" s="89" t="s">
        <v>213</v>
      </c>
      <c r="C113" s="89" t="s">
        <v>214</v>
      </c>
      <c r="D113" s="69">
        <v>8.25</v>
      </c>
      <c r="E113" s="70">
        <v>10</v>
      </c>
      <c r="F113" s="71">
        <f t="shared" si="5"/>
        <v>9.125</v>
      </c>
      <c r="G113" s="71">
        <f t="shared" si="6"/>
        <v>27.375</v>
      </c>
      <c r="H113" s="72"/>
      <c r="I113" s="73">
        <f t="shared" si="7"/>
        <v>27.375</v>
      </c>
      <c r="J113" s="93"/>
      <c r="K113" s="73">
        <f t="shared" si="8"/>
        <v>27.375</v>
      </c>
      <c r="L113" s="70"/>
      <c r="M113" s="75" t="str">
        <f t="shared" si="9"/>
        <v>Juin</v>
      </c>
    </row>
    <row r="114" spans="1:13" ht="15.75">
      <c r="A114" s="67">
        <v>107</v>
      </c>
      <c r="B114" s="86" t="s">
        <v>215</v>
      </c>
      <c r="C114" s="86" t="s">
        <v>216</v>
      </c>
      <c r="D114" s="69">
        <v>13</v>
      </c>
      <c r="E114" s="70">
        <v>12</v>
      </c>
      <c r="F114" s="71">
        <f t="shared" si="5"/>
        <v>12.5</v>
      </c>
      <c r="G114" s="71">
        <f t="shared" si="6"/>
        <v>37.5</v>
      </c>
      <c r="H114" s="72"/>
      <c r="I114" s="73">
        <f t="shared" si="7"/>
        <v>37.5</v>
      </c>
      <c r="J114" s="93"/>
      <c r="K114" s="73">
        <f t="shared" si="8"/>
        <v>37.5</v>
      </c>
      <c r="L114" s="70"/>
      <c r="M114" s="75" t="str">
        <f t="shared" si="9"/>
        <v>Juin</v>
      </c>
    </row>
    <row r="115" spans="1:13" ht="15.75">
      <c r="A115" s="67">
        <v>108</v>
      </c>
      <c r="B115" s="90" t="s">
        <v>217</v>
      </c>
      <c r="C115" s="90" t="s">
        <v>218</v>
      </c>
      <c r="D115" s="69">
        <v>5</v>
      </c>
      <c r="E115" s="70">
        <v>8</v>
      </c>
      <c r="F115" s="71">
        <f t="shared" si="5"/>
        <v>6.5</v>
      </c>
      <c r="G115" s="71">
        <f t="shared" si="6"/>
        <v>19.5</v>
      </c>
      <c r="H115" s="76"/>
      <c r="I115" s="73">
        <f t="shared" si="7"/>
        <v>19.5</v>
      </c>
      <c r="J115" s="73"/>
      <c r="K115" s="73">
        <f t="shared" si="8"/>
        <v>19.5</v>
      </c>
      <c r="L115" s="70"/>
      <c r="M115" s="75" t="str">
        <f t="shared" si="9"/>
        <v>Juin</v>
      </c>
    </row>
    <row r="116" spans="1:13" ht="15.75">
      <c r="A116" s="67">
        <v>109</v>
      </c>
      <c r="B116" s="86" t="s">
        <v>219</v>
      </c>
      <c r="C116" s="86" t="s">
        <v>220</v>
      </c>
      <c r="D116" s="69">
        <v>11.5</v>
      </c>
      <c r="E116" s="70">
        <v>7</v>
      </c>
      <c r="F116" s="71">
        <f t="shared" si="5"/>
        <v>9.25</v>
      </c>
      <c r="G116" s="71">
        <f t="shared" si="6"/>
        <v>27.75</v>
      </c>
      <c r="H116" s="76"/>
      <c r="I116" s="73">
        <f t="shared" si="7"/>
        <v>27.75</v>
      </c>
      <c r="J116" s="93"/>
      <c r="K116" s="73">
        <f t="shared" si="8"/>
        <v>27.75</v>
      </c>
      <c r="L116" s="70"/>
      <c r="M116" s="75" t="str">
        <f t="shared" si="9"/>
        <v>Juin</v>
      </c>
    </row>
    <row r="117" spans="1:13" ht="15.75">
      <c r="A117" s="67">
        <v>110</v>
      </c>
      <c r="B117" s="86" t="s">
        <v>221</v>
      </c>
      <c r="C117" s="86" t="s">
        <v>222</v>
      </c>
      <c r="D117" s="69">
        <v>11</v>
      </c>
      <c r="E117" s="70">
        <v>12.5</v>
      </c>
      <c r="F117" s="71">
        <f t="shared" si="5"/>
        <v>11.75</v>
      </c>
      <c r="G117" s="71">
        <f t="shared" si="6"/>
        <v>35.25</v>
      </c>
      <c r="H117" s="76"/>
      <c r="I117" s="73">
        <f t="shared" si="7"/>
        <v>35.25</v>
      </c>
      <c r="J117" s="93"/>
      <c r="K117" s="73">
        <f t="shared" si="8"/>
        <v>35.25</v>
      </c>
      <c r="L117" s="70"/>
      <c r="M117" s="75" t="str">
        <f t="shared" si="9"/>
        <v>Juin</v>
      </c>
    </row>
    <row r="118" spans="1:13" ht="15.75">
      <c r="A118" s="67">
        <v>111</v>
      </c>
      <c r="B118" s="86" t="s">
        <v>223</v>
      </c>
      <c r="C118" s="86" t="s">
        <v>224</v>
      </c>
      <c r="D118" s="69">
        <v>10.5</v>
      </c>
      <c r="E118" s="70">
        <v>11.5</v>
      </c>
      <c r="F118" s="71">
        <f t="shared" si="5"/>
        <v>11</v>
      </c>
      <c r="G118" s="71">
        <f t="shared" si="6"/>
        <v>33</v>
      </c>
      <c r="H118" s="76"/>
      <c r="I118" s="73">
        <f t="shared" si="7"/>
        <v>33</v>
      </c>
      <c r="J118" s="93"/>
      <c r="K118" s="73">
        <f t="shared" si="8"/>
        <v>33</v>
      </c>
      <c r="L118" s="70"/>
      <c r="M118" s="75" t="str">
        <f t="shared" si="9"/>
        <v>Juin</v>
      </c>
    </row>
    <row r="119" spans="1:13" ht="15.75">
      <c r="A119" s="67">
        <v>112</v>
      </c>
      <c r="B119" s="86" t="s">
        <v>225</v>
      </c>
      <c r="C119" s="86" t="s">
        <v>226</v>
      </c>
      <c r="D119" s="69">
        <v>3.5</v>
      </c>
      <c r="E119" s="70">
        <v>7</v>
      </c>
      <c r="F119" s="71">
        <f t="shared" si="5"/>
        <v>5.25</v>
      </c>
      <c r="G119" s="71">
        <f t="shared" si="6"/>
        <v>15.75</v>
      </c>
      <c r="H119" s="76"/>
      <c r="I119" s="73">
        <f t="shared" si="7"/>
        <v>15.75</v>
      </c>
      <c r="J119" s="93"/>
      <c r="K119" s="73">
        <f t="shared" si="8"/>
        <v>15.75</v>
      </c>
      <c r="L119" s="70"/>
      <c r="M119" s="75" t="str">
        <f t="shared" si="9"/>
        <v>Juin</v>
      </c>
    </row>
    <row r="120" spans="1:13" ht="15.75">
      <c r="A120" s="67">
        <v>113</v>
      </c>
      <c r="B120" s="86" t="s">
        <v>227</v>
      </c>
      <c r="C120" s="86" t="s">
        <v>192</v>
      </c>
      <c r="D120" s="69">
        <v>9</v>
      </c>
      <c r="E120" s="70">
        <v>9</v>
      </c>
      <c r="F120" s="71">
        <f t="shared" si="5"/>
        <v>9</v>
      </c>
      <c r="G120" s="71">
        <f t="shared" si="6"/>
        <v>27</v>
      </c>
      <c r="H120" s="72"/>
      <c r="I120" s="73">
        <f t="shared" si="7"/>
        <v>27</v>
      </c>
      <c r="J120" s="93"/>
      <c r="K120" s="73">
        <f t="shared" si="8"/>
        <v>27</v>
      </c>
      <c r="L120" s="70"/>
      <c r="M120" s="75" t="str">
        <f t="shared" si="9"/>
        <v>Juin</v>
      </c>
    </row>
    <row r="121" spans="1:13" ht="15.75">
      <c r="A121" s="67">
        <v>114</v>
      </c>
      <c r="B121" s="86" t="s">
        <v>228</v>
      </c>
      <c r="C121" s="86" t="s">
        <v>229</v>
      </c>
      <c r="D121" s="69">
        <v>12.5</v>
      </c>
      <c r="E121" s="70">
        <v>14</v>
      </c>
      <c r="F121" s="71">
        <f t="shared" si="5"/>
        <v>13.25</v>
      </c>
      <c r="G121" s="71">
        <f t="shared" si="6"/>
        <v>39.75</v>
      </c>
      <c r="H121" s="76"/>
      <c r="I121" s="73">
        <f t="shared" si="7"/>
        <v>39.75</v>
      </c>
      <c r="J121" s="73"/>
      <c r="K121" s="73">
        <f t="shared" si="8"/>
        <v>39.75</v>
      </c>
      <c r="L121" s="70"/>
      <c r="M121" s="75" t="str">
        <f t="shared" si="9"/>
        <v>Juin</v>
      </c>
    </row>
    <row r="122" spans="1:13" ht="15.75">
      <c r="A122" s="67">
        <v>115</v>
      </c>
      <c r="B122" s="86" t="s">
        <v>230</v>
      </c>
      <c r="C122" s="86" t="s">
        <v>231</v>
      </c>
      <c r="D122" s="69">
        <v>3.5</v>
      </c>
      <c r="E122" s="70">
        <v>13</v>
      </c>
      <c r="F122" s="71">
        <f t="shared" si="5"/>
        <v>8.25</v>
      </c>
      <c r="G122" s="71">
        <f t="shared" si="6"/>
        <v>24.75</v>
      </c>
      <c r="H122" s="72"/>
      <c r="I122" s="73">
        <f t="shared" si="7"/>
        <v>24.75</v>
      </c>
      <c r="J122" s="93"/>
      <c r="K122" s="73">
        <f t="shared" si="8"/>
        <v>24.75</v>
      </c>
      <c r="L122" s="70"/>
      <c r="M122" s="75" t="str">
        <f t="shared" si="9"/>
        <v>Juin</v>
      </c>
    </row>
    <row r="123" spans="1:13" ht="15.75">
      <c r="A123" s="67">
        <v>116</v>
      </c>
      <c r="B123" s="86" t="s">
        <v>232</v>
      </c>
      <c r="C123" s="86" t="s">
        <v>233</v>
      </c>
      <c r="D123" s="69">
        <v>10.5</v>
      </c>
      <c r="E123" s="73">
        <v>6.5</v>
      </c>
      <c r="F123" s="71">
        <f t="shared" si="5"/>
        <v>8.5</v>
      </c>
      <c r="G123" s="71">
        <f t="shared" si="6"/>
        <v>25.5</v>
      </c>
      <c r="H123" s="76"/>
      <c r="I123" s="73">
        <f t="shared" si="7"/>
        <v>25.5</v>
      </c>
      <c r="J123" s="73"/>
      <c r="K123" s="73">
        <f t="shared" si="8"/>
        <v>25.5</v>
      </c>
      <c r="L123" s="70"/>
      <c r="M123" s="75" t="str">
        <f t="shared" si="9"/>
        <v>Juin</v>
      </c>
    </row>
    <row r="124" spans="1:13" ht="15.75">
      <c r="A124" s="67">
        <v>117</v>
      </c>
      <c r="B124" s="79" t="s">
        <v>234</v>
      </c>
      <c r="C124" s="79" t="s">
        <v>98</v>
      </c>
      <c r="D124" s="82"/>
      <c r="E124" s="82"/>
      <c r="F124" s="71">
        <f t="shared" si="5"/>
        <v>16.596666666666668</v>
      </c>
      <c r="G124" s="71">
        <f t="shared" si="6"/>
        <v>49.790000000000006</v>
      </c>
      <c r="H124" s="76"/>
      <c r="I124" s="73">
        <f t="shared" si="7"/>
        <v>49.790000000000006</v>
      </c>
      <c r="J124" s="73"/>
      <c r="K124" s="73">
        <f t="shared" si="8"/>
        <v>49.790000000000006</v>
      </c>
      <c r="L124" s="70">
        <v>49.79</v>
      </c>
      <c r="M124" s="75" t="str">
        <f t="shared" si="9"/>
        <v>Juin</v>
      </c>
    </row>
    <row r="125" spans="1:13" ht="15.75">
      <c r="A125" s="67">
        <v>118</v>
      </c>
      <c r="B125" s="86" t="s">
        <v>237</v>
      </c>
      <c r="C125" s="86" t="s">
        <v>238</v>
      </c>
      <c r="D125" s="69">
        <v>7.5</v>
      </c>
      <c r="E125" s="70">
        <v>7.5</v>
      </c>
      <c r="F125" s="71">
        <f t="shared" si="5"/>
        <v>7.5</v>
      </c>
      <c r="G125" s="71">
        <f t="shared" si="6"/>
        <v>22.5</v>
      </c>
      <c r="H125" s="72"/>
      <c r="I125" s="73">
        <f t="shared" si="7"/>
        <v>22.5</v>
      </c>
      <c r="J125" s="93"/>
      <c r="K125" s="73">
        <f t="shared" si="8"/>
        <v>22.5</v>
      </c>
      <c r="L125" s="70"/>
      <c r="M125" s="75" t="str">
        <f t="shared" si="9"/>
        <v>Juin</v>
      </c>
    </row>
    <row r="126" spans="1:13" ht="15.75">
      <c r="A126" s="67">
        <v>119</v>
      </c>
      <c r="B126" s="89" t="s">
        <v>235</v>
      </c>
      <c r="C126" s="89" t="s">
        <v>236</v>
      </c>
      <c r="D126" s="69">
        <v>10.5</v>
      </c>
      <c r="E126" s="70">
        <v>12.5</v>
      </c>
      <c r="F126" s="71">
        <f t="shared" si="5"/>
        <v>11.5</v>
      </c>
      <c r="G126" s="71">
        <f t="shared" si="6"/>
        <v>34.5</v>
      </c>
      <c r="H126" s="76"/>
      <c r="I126" s="73">
        <f t="shared" si="7"/>
        <v>34.5</v>
      </c>
      <c r="J126" s="73"/>
      <c r="K126" s="73">
        <f t="shared" si="8"/>
        <v>34.5</v>
      </c>
      <c r="L126" s="70"/>
      <c r="M126" s="75" t="str">
        <f t="shared" si="9"/>
        <v>Juin</v>
      </c>
    </row>
    <row r="127" spans="1:13" ht="15.75">
      <c r="A127" s="67">
        <v>120</v>
      </c>
      <c r="B127" s="86" t="s">
        <v>239</v>
      </c>
      <c r="C127" s="86" t="s">
        <v>240</v>
      </c>
      <c r="D127" s="69">
        <v>3.25</v>
      </c>
      <c r="E127" s="73">
        <v>5</v>
      </c>
      <c r="F127" s="71">
        <f t="shared" si="5"/>
        <v>4.125</v>
      </c>
      <c r="G127" s="71">
        <f t="shared" si="6"/>
        <v>12.375</v>
      </c>
      <c r="H127" s="76"/>
      <c r="I127" s="73">
        <f t="shared" si="7"/>
        <v>12.375</v>
      </c>
      <c r="J127" s="93"/>
      <c r="K127" s="73">
        <f t="shared" si="8"/>
        <v>12.375</v>
      </c>
      <c r="L127" s="70"/>
      <c r="M127" s="75" t="str">
        <f t="shared" si="9"/>
        <v>Juin</v>
      </c>
    </row>
    <row r="128" spans="1:13" ht="15.75">
      <c r="A128" s="67">
        <v>121</v>
      </c>
      <c r="B128" s="79" t="s">
        <v>241</v>
      </c>
      <c r="C128" s="79" t="s">
        <v>242</v>
      </c>
      <c r="D128" s="69">
        <v>0.5</v>
      </c>
      <c r="E128" s="73">
        <v>4.5</v>
      </c>
      <c r="F128" s="71">
        <f t="shared" si="5"/>
        <v>2.5</v>
      </c>
      <c r="G128" s="71">
        <f t="shared" si="6"/>
        <v>7.5</v>
      </c>
      <c r="H128" s="72"/>
      <c r="I128" s="73">
        <f t="shared" si="7"/>
        <v>7.5</v>
      </c>
      <c r="J128" s="93"/>
      <c r="K128" s="73">
        <f t="shared" si="8"/>
        <v>7.5</v>
      </c>
      <c r="L128" s="85"/>
      <c r="M128" s="75" t="str">
        <f t="shared" si="9"/>
        <v>Juin</v>
      </c>
    </row>
    <row r="129" spans="1:13" ht="15.75">
      <c r="A129" s="67">
        <v>122</v>
      </c>
      <c r="B129" s="79" t="s">
        <v>243</v>
      </c>
      <c r="C129" s="79" t="s">
        <v>244</v>
      </c>
      <c r="D129" s="69">
        <v>6</v>
      </c>
      <c r="E129" s="73">
        <v>8</v>
      </c>
      <c r="F129" s="71">
        <f t="shared" si="5"/>
        <v>7</v>
      </c>
      <c r="G129" s="71">
        <f t="shared" si="6"/>
        <v>21</v>
      </c>
      <c r="H129" s="76"/>
      <c r="I129" s="73">
        <f t="shared" si="7"/>
        <v>21</v>
      </c>
      <c r="J129" s="73"/>
      <c r="K129" s="73">
        <f t="shared" si="8"/>
        <v>21</v>
      </c>
      <c r="L129" s="70"/>
      <c r="M129" s="75" t="str">
        <f t="shared" si="9"/>
        <v>Juin</v>
      </c>
    </row>
    <row r="130" spans="1:13" ht="15.75">
      <c r="A130" s="67">
        <v>123</v>
      </c>
      <c r="B130" s="79" t="s">
        <v>245</v>
      </c>
      <c r="C130" s="79" t="s">
        <v>246</v>
      </c>
      <c r="D130" s="69">
        <v>0.5</v>
      </c>
      <c r="E130" s="73">
        <v>4</v>
      </c>
      <c r="F130" s="71">
        <f t="shared" si="5"/>
        <v>2.25</v>
      </c>
      <c r="G130" s="71">
        <f t="shared" si="6"/>
        <v>6.75</v>
      </c>
      <c r="H130" s="76"/>
      <c r="I130" s="73">
        <f t="shared" si="7"/>
        <v>6.75</v>
      </c>
      <c r="J130" s="93"/>
      <c r="K130" s="73">
        <f t="shared" si="8"/>
        <v>6.75</v>
      </c>
      <c r="L130" s="70"/>
      <c r="M130" s="75" t="str">
        <f t="shared" si="9"/>
        <v>Juin</v>
      </c>
    </row>
    <row r="131" spans="1:13" ht="15.75">
      <c r="A131" s="67">
        <v>124</v>
      </c>
      <c r="B131" s="86" t="s">
        <v>247</v>
      </c>
      <c r="C131" s="86" t="s">
        <v>248</v>
      </c>
      <c r="D131" s="69">
        <v>14.5</v>
      </c>
      <c r="E131" s="70">
        <v>15</v>
      </c>
      <c r="F131" s="71">
        <f t="shared" si="5"/>
        <v>14.75</v>
      </c>
      <c r="G131" s="71">
        <f t="shared" si="6"/>
        <v>44.25</v>
      </c>
      <c r="H131" s="76"/>
      <c r="I131" s="73">
        <f t="shared" si="7"/>
        <v>44.25</v>
      </c>
      <c r="J131" s="93"/>
      <c r="K131" s="73">
        <f t="shared" si="8"/>
        <v>44.25</v>
      </c>
      <c r="L131" s="70"/>
      <c r="M131" s="75" t="str">
        <f t="shared" si="9"/>
        <v>Juin</v>
      </c>
    </row>
    <row r="132" spans="1:13" ht="15.75">
      <c r="A132" s="67">
        <v>125</v>
      </c>
      <c r="B132" s="86" t="s">
        <v>249</v>
      </c>
      <c r="C132" s="86" t="s">
        <v>38</v>
      </c>
      <c r="D132" s="69">
        <v>11</v>
      </c>
      <c r="E132" s="70">
        <v>12</v>
      </c>
      <c r="F132" s="71">
        <f t="shared" si="5"/>
        <v>11.5</v>
      </c>
      <c r="G132" s="71">
        <f t="shared" si="6"/>
        <v>34.5</v>
      </c>
      <c r="H132" s="76"/>
      <c r="I132" s="73">
        <f t="shared" si="7"/>
        <v>34.5</v>
      </c>
      <c r="J132" s="73"/>
      <c r="K132" s="73">
        <f t="shared" si="8"/>
        <v>34.5</v>
      </c>
      <c r="L132" s="70"/>
      <c r="M132" s="75" t="str">
        <f t="shared" si="9"/>
        <v>Juin</v>
      </c>
    </row>
    <row r="133" spans="1:13" ht="15.75">
      <c r="A133" s="67">
        <v>126</v>
      </c>
      <c r="B133" s="86" t="s">
        <v>250</v>
      </c>
      <c r="C133" s="86" t="s">
        <v>251</v>
      </c>
      <c r="D133" s="69">
        <v>2</v>
      </c>
      <c r="E133" s="70">
        <v>6.5</v>
      </c>
      <c r="F133" s="71">
        <f t="shared" si="5"/>
        <v>4.25</v>
      </c>
      <c r="G133" s="71">
        <f t="shared" si="6"/>
        <v>12.75</v>
      </c>
      <c r="H133" s="76"/>
      <c r="I133" s="73">
        <f t="shared" si="7"/>
        <v>12.75</v>
      </c>
      <c r="J133" s="73"/>
      <c r="K133" s="73">
        <f t="shared" si="8"/>
        <v>12.75</v>
      </c>
      <c r="L133" s="70"/>
      <c r="M133" s="75" t="str">
        <f t="shared" si="9"/>
        <v>Juin</v>
      </c>
    </row>
    <row r="134" spans="1:13" ht="15.75">
      <c r="A134" s="67">
        <v>127</v>
      </c>
      <c r="B134" s="88" t="s">
        <v>252</v>
      </c>
      <c r="C134" s="88" t="s">
        <v>253</v>
      </c>
      <c r="D134" s="69">
        <v>11</v>
      </c>
      <c r="E134" s="70">
        <v>9</v>
      </c>
      <c r="F134" s="71">
        <f t="shared" si="5"/>
        <v>10</v>
      </c>
      <c r="G134" s="71">
        <f t="shared" si="6"/>
        <v>30</v>
      </c>
      <c r="H134" s="72"/>
      <c r="I134" s="73">
        <f t="shared" si="7"/>
        <v>30</v>
      </c>
      <c r="J134" s="93"/>
      <c r="K134" s="73">
        <f t="shared" si="8"/>
        <v>30</v>
      </c>
      <c r="L134" s="70"/>
      <c r="M134" s="75" t="str">
        <f t="shared" si="9"/>
        <v>Juin</v>
      </c>
    </row>
    <row r="135" spans="1:13" ht="15.75">
      <c r="A135" s="67">
        <v>128</v>
      </c>
      <c r="B135" s="89" t="s">
        <v>254</v>
      </c>
      <c r="C135" s="89" t="s">
        <v>255</v>
      </c>
      <c r="D135" s="69">
        <v>5.5</v>
      </c>
      <c r="E135" s="70">
        <v>6.5</v>
      </c>
      <c r="F135" s="71">
        <f t="shared" si="5"/>
        <v>6</v>
      </c>
      <c r="G135" s="71">
        <f t="shared" si="6"/>
        <v>18</v>
      </c>
      <c r="H135" s="72"/>
      <c r="I135" s="73">
        <f t="shared" si="7"/>
        <v>18</v>
      </c>
      <c r="J135" s="93"/>
      <c r="K135" s="73">
        <f t="shared" si="8"/>
        <v>18</v>
      </c>
      <c r="L135" s="70"/>
      <c r="M135" s="75" t="str">
        <f t="shared" si="9"/>
        <v>Juin</v>
      </c>
    </row>
    <row r="136" spans="1:13" ht="15.75">
      <c r="A136" s="67">
        <v>129</v>
      </c>
      <c r="B136" s="86" t="s">
        <v>256</v>
      </c>
      <c r="C136" s="86" t="s">
        <v>257</v>
      </c>
      <c r="D136" s="69">
        <v>15.5</v>
      </c>
      <c r="E136" s="70">
        <v>10.5</v>
      </c>
      <c r="F136" s="71">
        <f t="shared" si="5"/>
        <v>13</v>
      </c>
      <c r="G136" s="71">
        <f t="shared" si="6"/>
        <v>39</v>
      </c>
      <c r="H136" s="72"/>
      <c r="I136" s="73">
        <f t="shared" si="7"/>
        <v>39</v>
      </c>
      <c r="J136" s="93"/>
      <c r="K136" s="73">
        <f t="shared" si="8"/>
        <v>39</v>
      </c>
      <c r="L136" s="70"/>
      <c r="M136" s="75" t="str">
        <f t="shared" si="9"/>
        <v>Juin</v>
      </c>
    </row>
    <row r="137" spans="1:13" ht="15.75">
      <c r="A137" s="67">
        <v>130</v>
      </c>
      <c r="B137" s="86" t="s">
        <v>258</v>
      </c>
      <c r="C137" s="86" t="s">
        <v>259</v>
      </c>
      <c r="D137" s="69">
        <v>6</v>
      </c>
      <c r="E137" s="70">
        <v>9.5</v>
      </c>
      <c r="F137" s="71">
        <f t="shared" ref="F137:F200" si="10">IF(AND(D137=0,E137),L137/3,(D137+E137)/2)</f>
        <v>7.75</v>
      </c>
      <c r="G137" s="71">
        <f t="shared" ref="G137:G200" si="11">F137*3</f>
        <v>23.25</v>
      </c>
      <c r="H137" s="76"/>
      <c r="I137" s="73">
        <f t="shared" ref="I137:I200" si="12">MAX(H137*3,G137)</f>
        <v>23.25</v>
      </c>
      <c r="J137" s="93"/>
      <c r="K137" s="73">
        <f t="shared" ref="K137:K200" si="13">MAX(I137,J137*3)</f>
        <v>23.25</v>
      </c>
      <c r="L137" s="70"/>
      <c r="M137" s="75" t="str">
        <f t="shared" ref="M137:M200" si="14">IF(ISBLANK(J137),IF(ISBLANK(H137),"Juin","Synthèse"),"Rattrapage")</f>
        <v>Juin</v>
      </c>
    </row>
    <row r="138" spans="1:13" ht="15.75">
      <c r="A138" s="67">
        <v>131</v>
      </c>
      <c r="B138" s="79" t="s">
        <v>260</v>
      </c>
      <c r="C138" s="79" t="s">
        <v>261</v>
      </c>
      <c r="D138" s="82"/>
      <c r="E138" s="82"/>
      <c r="F138" s="71">
        <f t="shared" si="10"/>
        <v>12</v>
      </c>
      <c r="G138" s="71">
        <f t="shared" si="11"/>
        <v>36</v>
      </c>
      <c r="H138" s="72"/>
      <c r="I138" s="73">
        <f t="shared" si="12"/>
        <v>36</v>
      </c>
      <c r="J138" s="93"/>
      <c r="K138" s="73">
        <f t="shared" si="13"/>
        <v>36</v>
      </c>
      <c r="L138" s="85">
        <v>36</v>
      </c>
      <c r="M138" s="75" t="str">
        <f t="shared" si="14"/>
        <v>Juin</v>
      </c>
    </row>
    <row r="139" spans="1:13" ht="15.75">
      <c r="A139" s="67">
        <v>132</v>
      </c>
      <c r="B139" s="86" t="s">
        <v>262</v>
      </c>
      <c r="C139" s="86" t="s">
        <v>263</v>
      </c>
      <c r="D139" s="69">
        <v>12.5</v>
      </c>
      <c r="E139" s="70">
        <v>18</v>
      </c>
      <c r="F139" s="71">
        <f t="shared" si="10"/>
        <v>15.25</v>
      </c>
      <c r="G139" s="71">
        <f t="shared" si="11"/>
        <v>45.75</v>
      </c>
      <c r="H139" s="72"/>
      <c r="I139" s="73">
        <f t="shared" si="12"/>
        <v>45.75</v>
      </c>
      <c r="J139" s="93"/>
      <c r="K139" s="73">
        <f t="shared" si="13"/>
        <v>45.75</v>
      </c>
      <c r="L139" s="70"/>
      <c r="M139" s="75" t="str">
        <f t="shared" si="14"/>
        <v>Juin</v>
      </c>
    </row>
    <row r="140" spans="1:13" ht="15.75">
      <c r="A140" s="67">
        <v>133</v>
      </c>
      <c r="B140" s="86" t="s">
        <v>264</v>
      </c>
      <c r="C140" s="86" t="s">
        <v>265</v>
      </c>
      <c r="D140" s="69">
        <v>8.5</v>
      </c>
      <c r="E140" s="70">
        <v>6</v>
      </c>
      <c r="F140" s="71">
        <f t="shared" si="10"/>
        <v>7.25</v>
      </c>
      <c r="G140" s="71">
        <f t="shared" si="11"/>
        <v>21.75</v>
      </c>
      <c r="H140" s="72"/>
      <c r="I140" s="73">
        <f t="shared" si="12"/>
        <v>21.75</v>
      </c>
      <c r="J140" s="93"/>
      <c r="K140" s="73">
        <f t="shared" si="13"/>
        <v>21.75</v>
      </c>
      <c r="L140" s="70"/>
      <c r="M140" s="75" t="str">
        <f t="shared" si="14"/>
        <v>Juin</v>
      </c>
    </row>
    <row r="141" spans="1:13" ht="15.75">
      <c r="A141" s="67">
        <v>134</v>
      </c>
      <c r="B141" s="86" t="s">
        <v>266</v>
      </c>
      <c r="C141" s="86" t="s">
        <v>267</v>
      </c>
      <c r="D141" s="69">
        <v>5</v>
      </c>
      <c r="E141" s="73">
        <v>8.5</v>
      </c>
      <c r="F141" s="71">
        <f t="shared" si="10"/>
        <v>6.75</v>
      </c>
      <c r="G141" s="71">
        <f t="shared" si="11"/>
        <v>20.25</v>
      </c>
      <c r="H141" s="76"/>
      <c r="I141" s="73">
        <f t="shared" si="12"/>
        <v>20.25</v>
      </c>
      <c r="J141" s="93"/>
      <c r="K141" s="73">
        <f t="shared" si="13"/>
        <v>20.25</v>
      </c>
      <c r="L141" s="70"/>
      <c r="M141" s="75" t="str">
        <f t="shared" si="14"/>
        <v>Juin</v>
      </c>
    </row>
    <row r="142" spans="1:13" ht="15.75">
      <c r="A142" s="67">
        <v>135</v>
      </c>
      <c r="B142" s="86" t="s">
        <v>268</v>
      </c>
      <c r="C142" s="86" t="s">
        <v>242</v>
      </c>
      <c r="D142" s="69">
        <v>8.5</v>
      </c>
      <c r="E142" s="70">
        <v>13.5</v>
      </c>
      <c r="F142" s="71">
        <f t="shared" si="10"/>
        <v>11</v>
      </c>
      <c r="G142" s="71">
        <f t="shared" si="11"/>
        <v>33</v>
      </c>
      <c r="H142" s="72"/>
      <c r="I142" s="73">
        <f t="shared" si="12"/>
        <v>33</v>
      </c>
      <c r="J142" s="93"/>
      <c r="K142" s="73">
        <f t="shared" si="13"/>
        <v>33</v>
      </c>
      <c r="L142" s="70"/>
      <c r="M142" s="75" t="str">
        <f t="shared" si="14"/>
        <v>Juin</v>
      </c>
    </row>
    <row r="143" spans="1:13" ht="15.75">
      <c r="A143" s="67">
        <v>136</v>
      </c>
      <c r="B143" s="86" t="s">
        <v>269</v>
      </c>
      <c r="C143" s="86" t="s">
        <v>270</v>
      </c>
      <c r="D143" s="69">
        <v>8.5</v>
      </c>
      <c r="E143" s="70">
        <v>9</v>
      </c>
      <c r="F143" s="71">
        <f t="shared" si="10"/>
        <v>8.75</v>
      </c>
      <c r="G143" s="71">
        <f t="shared" si="11"/>
        <v>26.25</v>
      </c>
      <c r="H143" s="72"/>
      <c r="I143" s="73">
        <f t="shared" si="12"/>
        <v>26.25</v>
      </c>
      <c r="J143" s="93"/>
      <c r="K143" s="73">
        <f t="shared" si="13"/>
        <v>26.25</v>
      </c>
      <c r="L143" s="70"/>
      <c r="M143" s="75" t="str">
        <f t="shared" si="14"/>
        <v>Juin</v>
      </c>
    </row>
    <row r="144" spans="1:13" ht="15.75">
      <c r="A144" s="67">
        <v>137</v>
      </c>
      <c r="B144" s="89" t="s">
        <v>271</v>
      </c>
      <c r="C144" s="89" t="s">
        <v>272</v>
      </c>
      <c r="D144" s="69">
        <v>3.75</v>
      </c>
      <c r="E144" s="73">
        <v>4.5</v>
      </c>
      <c r="F144" s="71">
        <f t="shared" si="10"/>
        <v>4.125</v>
      </c>
      <c r="G144" s="71">
        <f t="shared" si="11"/>
        <v>12.375</v>
      </c>
      <c r="H144" s="76"/>
      <c r="I144" s="73">
        <f t="shared" si="12"/>
        <v>12.375</v>
      </c>
      <c r="J144" s="93"/>
      <c r="K144" s="73">
        <f t="shared" si="13"/>
        <v>12.375</v>
      </c>
      <c r="L144" s="70"/>
      <c r="M144" s="75" t="str">
        <f t="shared" si="14"/>
        <v>Juin</v>
      </c>
    </row>
    <row r="145" spans="1:13" ht="15.75">
      <c r="A145" s="67">
        <v>138</v>
      </c>
      <c r="B145" s="89" t="s">
        <v>273</v>
      </c>
      <c r="C145" s="89" t="s">
        <v>274</v>
      </c>
      <c r="D145" s="69">
        <v>14</v>
      </c>
      <c r="E145" s="70">
        <v>13.5</v>
      </c>
      <c r="F145" s="71">
        <f t="shared" si="10"/>
        <v>13.75</v>
      </c>
      <c r="G145" s="71">
        <f t="shared" si="11"/>
        <v>41.25</v>
      </c>
      <c r="H145" s="72"/>
      <c r="I145" s="73">
        <f t="shared" si="12"/>
        <v>41.25</v>
      </c>
      <c r="J145" s="93"/>
      <c r="K145" s="73">
        <f t="shared" si="13"/>
        <v>41.25</v>
      </c>
      <c r="L145" s="70"/>
      <c r="M145" s="75" t="str">
        <f t="shared" si="14"/>
        <v>Juin</v>
      </c>
    </row>
    <row r="146" spans="1:13" ht="15.75">
      <c r="A146" s="67">
        <v>139</v>
      </c>
      <c r="B146" s="86" t="s">
        <v>275</v>
      </c>
      <c r="C146" s="86" t="s">
        <v>276</v>
      </c>
      <c r="D146" s="69">
        <v>7</v>
      </c>
      <c r="E146" s="70">
        <v>9.5</v>
      </c>
      <c r="F146" s="71">
        <f t="shared" si="10"/>
        <v>8.25</v>
      </c>
      <c r="G146" s="71">
        <f t="shared" si="11"/>
        <v>24.75</v>
      </c>
      <c r="H146" s="72"/>
      <c r="I146" s="73">
        <f t="shared" si="12"/>
        <v>24.75</v>
      </c>
      <c r="J146" s="93"/>
      <c r="K146" s="73">
        <f t="shared" si="13"/>
        <v>24.75</v>
      </c>
      <c r="L146" s="70"/>
      <c r="M146" s="75" t="str">
        <f t="shared" si="14"/>
        <v>Juin</v>
      </c>
    </row>
    <row r="147" spans="1:13" ht="15.75">
      <c r="A147" s="67">
        <v>140</v>
      </c>
      <c r="B147" s="86" t="s">
        <v>277</v>
      </c>
      <c r="C147" s="86" t="s">
        <v>278</v>
      </c>
      <c r="D147" s="69">
        <v>13.5</v>
      </c>
      <c r="E147" s="70">
        <v>11</v>
      </c>
      <c r="F147" s="71">
        <f t="shared" si="10"/>
        <v>12.25</v>
      </c>
      <c r="G147" s="71">
        <f t="shared" si="11"/>
        <v>36.75</v>
      </c>
      <c r="H147" s="72"/>
      <c r="I147" s="73">
        <f t="shared" si="12"/>
        <v>36.75</v>
      </c>
      <c r="J147" s="93"/>
      <c r="K147" s="73">
        <f t="shared" si="13"/>
        <v>36.75</v>
      </c>
      <c r="L147" s="70"/>
      <c r="M147" s="75" t="str">
        <f t="shared" si="14"/>
        <v>Juin</v>
      </c>
    </row>
    <row r="148" spans="1:13" ht="15.75">
      <c r="A148" s="67">
        <v>141</v>
      </c>
      <c r="B148" s="86" t="s">
        <v>279</v>
      </c>
      <c r="C148" s="86" t="s">
        <v>280</v>
      </c>
      <c r="D148" s="69">
        <v>15.5</v>
      </c>
      <c r="E148" s="70">
        <v>11</v>
      </c>
      <c r="F148" s="71">
        <f t="shared" si="10"/>
        <v>13.25</v>
      </c>
      <c r="G148" s="71">
        <f t="shared" si="11"/>
        <v>39.75</v>
      </c>
      <c r="H148" s="76"/>
      <c r="I148" s="73">
        <f t="shared" si="12"/>
        <v>39.75</v>
      </c>
      <c r="J148" s="73"/>
      <c r="K148" s="73">
        <f t="shared" si="13"/>
        <v>39.75</v>
      </c>
      <c r="L148" s="70"/>
      <c r="M148" s="75" t="str">
        <f t="shared" si="14"/>
        <v>Juin</v>
      </c>
    </row>
    <row r="149" spans="1:13" ht="15.75">
      <c r="A149" s="67">
        <v>142</v>
      </c>
      <c r="B149" s="86" t="s">
        <v>285</v>
      </c>
      <c r="C149" s="86" t="s">
        <v>286</v>
      </c>
      <c r="D149" s="69">
        <v>5.25</v>
      </c>
      <c r="E149" s="70">
        <v>7.5</v>
      </c>
      <c r="F149" s="71">
        <f t="shared" si="10"/>
        <v>6.375</v>
      </c>
      <c r="G149" s="71">
        <f t="shared" si="11"/>
        <v>19.125</v>
      </c>
      <c r="H149" s="72"/>
      <c r="I149" s="73">
        <f t="shared" si="12"/>
        <v>19.125</v>
      </c>
      <c r="J149" s="93"/>
      <c r="K149" s="73">
        <f t="shared" si="13"/>
        <v>19.125</v>
      </c>
      <c r="L149" s="70"/>
      <c r="M149" s="75" t="str">
        <f t="shared" si="14"/>
        <v>Juin</v>
      </c>
    </row>
    <row r="150" spans="1:13" ht="31.5">
      <c r="A150" s="67">
        <v>143</v>
      </c>
      <c r="B150" s="86" t="s">
        <v>281</v>
      </c>
      <c r="C150" s="86" t="s">
        <v>282</v>
      </c>
      <c r="D150" s="69">
        <v>5.75</v>
      </c>
      <c r="E150" s="70">
        <v>8.5</v>
      </c>
      <c r="F150" s="71">
        <f t="shared" si="10"/>
        <v>7.125</v>
      </c>
      <c r="G150" s="71">
        <f t="shared" si="11"/>
        <v>21.375</v>
      </c>
      <c r="H150" s="76"/>
      <c r="I150" s="73">
        <f t="shared" si="12"/>
        <v>21.375</v>
      </c>
      <c r="J150" s="73"/>
      <c r="K150" s="73">
        <f t="shared" si="13"/>
        <v>21.375</v>
      </c>
      <c r="L150" s="70"/>
      <c r="M150" s="75" t="str">
        <f t="shared" si="14"/>
        <v>Juin</v>
      </c>
    </row>
    <row r="151" spans="1:13" ht="15.75">
      <c r="A151" s="67">
        <v>144</v>
      </c>
      <c r="B151" s="89" t="s">
        <v>283</v>
      </c>
      <c r="C151" s="89" t="s">
        <v>284</v>
      </c>
      <c r="D151" s="69">
        <v>7.25</v>
      </c>
      <c r="E151" s="70">
        <v>11</v>
      </c>
      <c r="F151" s="71">
        <f t="shared" si="10"/>
        <v>9.125</v>
      </c>
      <c r="G151" s="71">
        <f t="shared" si="11"/>
        <v>27.375</v>
      </c>
      <c r="H151" s="76"/>
      <c r="I151" s="73">
        <f t="shared" si="12"/>
        <v>27.375</v>
      </c>
      <c r="J151" s="93"/>
      <c r="K151" s="73">
        <f t="shared" si="13"/>
        <v>27.375</v>
      </c>
      <c r="L151" s="70"/>
      <c r="M151" s="75" t="str">
        <f t="shared" si="14"/>
        <v>Juin</v>
      </c>
    </row>
    <row r="152" spans="1:13" ht="15.75">
      <c r="A152" s="67">
        <v>145</v>
      </c>
      <c r="B152" s="89" t="s">
        <v>287</v>
      </c>
      <c r="C152" s="89" t="s">
        <v>288</v>
      </c>
      <c r="D152" s="69">
        <v>7.75</v>
      </c>
      <c r="E152" s="70">
        <v>7.5</v>
      </c>
      <c r="F152" s="71">
        <f t="shared" si="10"/>
        <v>7.625</v>
      </c>
      <c r="G152" s="71">
        <f t="shared" si="11"/>
        <v>22.875</v>
      </c>
      <c r="H152" s="76"/>
      <c r="I152" s="73">
        <f t="shared" si="12"/>
        <v>22.875</v>
      </c>
      <c r="J152" s="93"/>
      <c r="K152" s="73">
        <f t="shared" si="13"/>
        <v>22.875</v>
      </c>
      <c r="L152" s="70"/>
      <c r="M152" s="75" t="str">
        <f t="shared" si="14"/>
        <v>Juin</v>
      </c>
    </row>
    <row r="153" spans="1:13" ht="15.75">
      <c r="A153" s="67">
        <v>146</v>
      </c>
      <c r="B153" s="89" t="s">
        <v>289</v>
      </c>
      <c r="C153" s="89" t="s">
        <v>290</v>
      </c>
      <c r="D153" s="69">
        <v>6</v>
      </c>
      <c r="E153" s="70">
        <v>6</v>
      </c>
      <c r="F153" s="71">
        <f t="shared" si="10"/>
        <v>6</v>
      </c>
      <c r="G153" s="71">
        <f t="shared" si="11"/>
        <v>18</v>
      </c>
      <c r="H153" s="76"/>
      <c r="I153" s="73">
        <f t="shared" si="12"/>
        <v>18</v>
      </c>
      <c r="J153" s="73"/>
      <c r="K153" s="73">
        <f t="shared" si="13"/>
        <v>18</v>
      </c>
      <c r="L153" s="70"/>
      <c r="M153" s="75" t="str">
        <f t="shared" si="14"/>
        <v>Juin</v>
      </c>
    </row>
    <row r="154" spans="1:13" ht="15.75">
      <c r="A154" s="67">
        <v>147</v>
      </c>
      <c r="B154" s="32" t="s">
        <v>289</v>
      </c>
      <c r="C154" s="32" t="s">
        <v>55</v>
      </c>
      <c r="D154" s="69">
        <v>3.75</v>
      </c>
      <c r="E154" s="70">
        <v>7</v>
      </c>
      <c r="F154" s="71">
        <f t="shared" si="10"/>
        <v>5.375</v>
      </c>
      <c r="G154" s="71">
        <f t="shared" si="11"/>
        <v>16.125</v>
      </c>
      <c r="H154" s="72"/>
      <c r="I154" s="73">
        <f t="shared" si="12"/>
        <v>16.125</v>
      </c>
      <c r="J154" s="93"/>
      <c r="K154" s="73">
        <f t="shared" si="13"/>
        <v>16.125</v>
      </c>
      <c r="L154" s="70"/>
      <c r="M154" s="75" t="str">
        <f t="shared" si="14"/>
        <v>Juin</v>
      </c>
    </row>
    <row r="155" spans="1:13" ht="15.75">
      <c r="A155" s="67">
        <v>148</v>
      </c>
      <c r="B155" s="86" t="s">
        <v>292</v>
      </c>
      <c r="C155" s="86" t="s">
        <v>293</v>
      </c>
      <c r="D155" s="69">
        <v>11.5</v>
      </c>
      <c r="E155" s="70">
        <v>12</v>
      </c>
      <c r="F155" s="71">
        <f t="shared" si="10"/>
        <v>11.75</v>
      </c>
      <c r="G155" s="71">
        <f t="shared" si="11"/>
        <v>35.25</v>
      </c>
      <c r="H155" s="76"/>
      <c r="I155" s="73">
        <f t="shared" si="12"/>
        <v>35.25</v>
      </c>
      <c r="J155" s="73"/>
      <c r="K155" s="73">
        <f t="shared" si="13"/>
        <v>35.25</v>
      </c>
      <c r="L155" s="70"/>
      <c r="M155" s="75" t="str">
        <f t="shared" si="14"/>
        <v>Juin</v>
      </c>
    </row>
    <row r="156" spans="1:13" ht="15.75">
      <c r="A156" s="67">
        <v>149</v>
      </c>
      <c r="B156" s="86" t="s">
        <v>294</v>
      </c>
      <c r="C156" s="86" t="s">
        <v>295</v>
      </c>
      <c r="D156" s="69">
        <v>13.25</v>
      </c>
      <c r="E156" s="70">
        <v>10</v>
      </c>
      <c r="F156" s="71">
        <f t="shared" si="10"/>
        <v>11.625</v>
      </c>
      <c r="G156" s="71">
        <f t="shared" si="11"/>
        <v>34.875</v>
      </c>
      <c r="H156" s="72"/>
      <c r="I156" s="73">
        <f t="shared" si="12"/>
        <v>34.875</v>
      </c>
      <c r="J156" s="93"/>
      <c r="K156" s="73">
        <f t="shared" si="13"/>
        <v>34.875</v>
      </c>
      <c r="L156" s="85"/>
      <c r="M156" s="75" t="str">
        <f t="shared" si="14"/>
        <v>Juin</v>
      </c>
    </row>
    <row r="157" spans="1:13" ht="15.75">
      <c r="A157" s="67">
        <v>150</v>
      </c>
      <c r="B157" s="86" t="s">
        <v>291</v>
      </c>
      <c r="C157" s="86" t="s">
        <v>280</v>
      </c>
      <c r="D157" s="69">
        <v>12.5</v>
      </c>
      <c r="E157" s="70">
        <v>8.5</v>
      </c>
      <c r="F157" s="71">
        <f t="shared" si="10"/>
        <v>10.5</v>
      </c>
      <c r="G157" s="71">
        <f t="shared" si="11"/>
        <v>31.5</v>
      </c>
      <c r="H157" s="72"/>
      <c r="I157" s="73">
        <f t="shared" si="12"/>
        <v>31.5</v>
      </c>
      <c r="J157" s="93"/>
      <c r="K157" s="73">
        <f t="shared" si="13"/>
        <v>31.5</v>
      </c>
      <c r="L157" s="70"/>
      <c r="M157" s="75" t="str">
        <f t="shared" si="14"/>
        <v>Juin</v>
      </c>
    </row>
    <row r="158" spans="1:13" ht="15.75">
      <c r="A158" s="67">
        <v>151</v>
      </c>
      <c r="B158" s="89" t="s">
        <v>296</v>
      </c>
      <c r="C158" s="89" t="s">
        <v>297</v>
      </c>
      <c r="D158" s="69">
        <v>4</v>
      </c>
      <c r="E158" s="70">
        <v>5.5</v>
      </c>
      <c r="F158" s="71">
        <f t="shared" si="10"/>
        <v>4.75</v>
      </c>
      <c r="G158" s="71">
        <f t="shared" si="11"/>
        <v>14.25</v>
      </c>
      <c r="H158" s="76"/>
      <c r="I158" s="73">
        <f t="shared" si="12"/>
        <v>14.25</v>
      </c>
      <c r="J158" s="93"/>
      <c r="K158" s="73">
        <f t="shared" si="13"/>
        <v>14.25</v>
      </c>
      <c r="L158" s="70"/>
      <c r="M158" s="75" t="str">
        <f t="shared" si="14"/>
        <v>Juin</v>
      </c>
    </row>
    <row r="159" spans="1:13" ht="15.75">
      <c r="A159" s="67">
        <v>152</v>
      </c>
      <c r="B159" s="88" t="s">
        <v>298</v>
      </c>
      <c r="C159" s="88" t="s">
        <v>299</v>
      </c>
      <c r="D159" s="69">
        <v>8</v>
      </c>
      <c r="E159" s="70">
        <v>7</v>
      </c>
      <c r="F159" s="71">
        <f t="shared" si="10"/>
        <v>7.5</v>
      </c>
      <c r="G159" s="71">
        <f t="shared" si="11"/>
        <v>22.5</v>
      </c>
      <c r="H159" s="76"/>
      <c r="I159" s="73">
        <f t="shared" si="12"/>
        <v>22.5</v>
      </c>
      <c r="J159" s="73"/>
      <c r="K159" s="73">
        <f t="shared" si="13"/>
        <v>22.5</v>
      </c>
      <c r="L159" s="70"/>
      <c r="M159" s="75" t="str">
        <f t="shared" si="14"/>
        <v>Juin</v>
      </c>
    </row>
    <row r="160" spans="1:13" ht="15.75">
      <c r="A160" s="67">
        <v>153</v>
      </c>
      <c r="B160" s="86" t="s">
        <v>300</v>
      </c>
      <c r="C160" s="86" t="s">
        <v>301</v>
      </c>
      <c r="D160" s="69">
        <v>9.5</v>
      </c>
      <c r="E160" s="70">
        <v>11</v>
      </c>
      <c r="F160" s="71">
        <f t="shared" si="10"/>
        <v>10.25</v>
      </c>
      <c r="G160" s="71">
        <f t="shared" si="11"/>
        <v>30.75</v>
      </c>
      <c r="H160" s="72"/>
      <c r="I160" s="73">
        <f t="shared" si="12"/>
        <v>30.75</v>
      </c>
      <c r="J160" s="93"/>
      <c r="K160" s="73">
        <f t="shared" si="13"/>
        <v>30.75</v>
      </c>
      <c r="L160" s="85"/>
      <c r="M160" s="75" t="str">
        <f t="shared" si="14"/>
        <v>Juin</v>
      </c>
    </row>
    <row r="161" spans="1:13" ht="15.75">
      <c r="A161" s="67">
        <v>154</v>
      </c>
      <c r="B161" s="86" t="s">
        <v>302</v>
      </c>
      <c r="C161" s="86" t="s">
        <v>303</v>
      </c>
      <c r="D161" s="69">
        <v>3</v>
      </c>
      <c r="E161" s="70">
        <v>9</v>
      </c>
      <c r="F161" s="71">
        <f t="shared" si="10"/>
        <v>6</v>
      </c>
      <c r="G161" s="71">
        <f t="shared" si="11"/>
        <v>18</v>
      </c>
      <c r="H161" s="72"/>
      <c r="I161" s="73">
        <f t="shared" si="12"/>
        <v>18</v>
      </c>
      <c r="J161" s="93"/>
      <c r="K161" s="73">
        <f t="shared" si="13"/>
        <v>18</v>
      </c>
      <c r="L161" s="70"/>
      <c r="M161" s="75" t="str">
        <f t="shared" si="14"/>
        <v>Juin</v>
      </c>
    </row>
    <row r="162" spans="1:13" ht="15.75">
      <c r="A162" s="67">
        <v>155</v>
      </c>
      <c r="B162" s="86" t="s">
        <v>304</v>
      </c>
      <c r="C162" s="86" t="s">
        <v>305</v>
      </c>
      <c r="D162" s="69">
        <v>9.5</v>
      </c>
      <c r="E162" s="70">
        <v>11</v>
      </c>
      <c r="F162" s="71">
        <f t="shared" si="10"/>
        <v>10.25</v>
      </c>
      <c r="G162" s="71">
        <f t="shared" si="11"/>
        <v>30.75</v>
      </c>
      <c r="H162" s="72"/>
      <c r="I162" s="73">
        <f t="shared" si="12"/>
        <v>30.75</v>
      </c>
      <c r="J162" s="93"/>
      <c r="K162" s="73">
        <f t="shared" si="13"/>
        <v>30.75</v>
      </c>
      <c r="L162" s="70"/>
      <c r="M162" s="75" t="str">
        <f t="shared" si="14"/>
        <v>Juin</v>
      </c>
    </row>
    <row r="163" spans="1:13" ht="15.75">
      <c r="A163" s="67">
        <v>156</v>
      </c>
      <c r="B163" s="86" t="s">
        <v>306</v>
      </c>
      <c r="C163" s="86" t="s">
        <v>307</v>
      </c>
      <c r="D163" s="69">
        <v>4.5</v>
      </c>
      <c r="E163" s="73">
        <v>8.5</v>
      </c>
      <c r="F163" s="71">
        <f t="shared" si="10"/>
        <v>6.5</v>
      </c>
      <c r="G163" s="71">
        <f t="shared" si="11"/>
        <v>19.5</v>
      </c>
      <c r="H163" s="76"/>
      <c r="I163" s="73">
        <f t="shared" si="12"/>
        <v>19.5</v>
      </c>
      <c r="J163" s="73"/>
      <c r="K163" s="73">
        <f t="shared" si="13"/>
        <v>19.5</v>
      </c>
      <c r="L163" s="70"/>
      <c r="M163" s="75" t="str">
        <f t="shared" si="14"/>
        <v>Juin</v>
      </c>
    </row>
    <row r="164" spans="1:13" ht="15.75">
      <c r="A164" s="67">
        <v>157</v>
      </c>
      <c r="B164" s="86" t="s">
        <v>308</v>
      </c>
      <c r="C164" s="86" t="s">
        <v>309</v>
      </c>
      <c r="D164" s="69">
        <v>5</v>
      </c>
      <c r="E164" s="70">
        <v>5</v>
      </c>
      <c r="F164" s="71">
        <f t="shared" si="10"/>
        <v>5</v>
      </c>
      <c r="G164" s="71">
        <f t="shared" si="11"/>
        <v>15</v>
      </c>
      <c r="H164" s="72"/>
      <c r="I164" s="73">
        <f t="shared" si="12"/>
        <v>15</v>
      </c>
      <c r="J164" s="93"/>
      <c r="K164" s="73">
        <f t="shared" si="13"/>
        <v>15</v>
      </c>
      <c r="L164" s="70"/>
      <c r="M164" s="75" t="str">
        <f t="shared" si="14"/>
        <v>Juin</v>
      </c>
    </row>
    <row r="165" spans="1:13" ht="15.75">
      <c r="A165" s="67">
        <v>158</v>
      </c>
      <c r="B165" s="86" t="s">
        <v>310</v>
      </c>
      <c r="C165" s="86" t="s">
        <v>311</v>
      </c>
      <c r="D165" s="69">
        <v>12</v>
      </c>
      <c r="E165" s="70">
        <v>10.5</v>
      </c>
      <c r="F165" s="71">
        <f t="shared" si="10"/>
        <v>11.25</v>
      </c>
      <c r="G165" s="71">
        <f t="shared" si="11"/>
        <v>33.75</v>
      </c>
      <c r="H165" s="76"/>
      <c r="I165" s="73">
        <f t="shared" si="12"/>
        <v>33.75</v>
      </c>
      <c r="J165" s="93"/>
      <c r="K165" s="73">
        <f t="shared" si="13"/>
        <v>33.75</v>
      </c>
      <c r="L165" s="70"/>
      <c r="M165" s="75" t="str">
        <f t="shared" si="14"/>
        <v>Juin</v>
      </c>
    </row>
    <row r="166" spans="1:13" ht="15.75">
      <c r="A166" s="67">
        <v>159</v>
      </c>
      <c r="B166" s="86" t="s">
        <v>312</v>
      </c>
      <c r="C166" s="86" t="s">
        <v>313</v>
      </c>
      <c r="D166" s="69">
        <v>6</v>
      </c>
      <c r="E166" s="73">
        <v>5</v>
      </c>
      <c r="F166" s="71">
        <f t="shared" si="10"/>
        <v>5.5</v>
      </c>
      <c r="G166" s="71">
        <f t="shared" si="11"/>
        <v>16.5</v>
      </c>
      <c r="H166" s="76"/>
      <c r="I166" s="73">
        <f t="shared" si="12"/>
        <v>16.5</v>
      </c>
      <c r="J166" s="93"/>
      <c r="K166" s="73">
        <f t="shared" si="13"/>
        <v>16.5</v>
      </c>
      <c r="L166" s="70"/>
      <c r="M166" s="75" t="str">
        <f t="shared" si="14"/>
        <v>Juin</v>
      </c>
    </row>
    <row r="167" spans="1:13" ht="15.75">
      <c r="A167" s="67">
        <v>160</v>
      </c>
      <c r="B167" s="89" t="s">
        <v>314</v>
      </c>
      <c r="C167" s="89" t="s">
        <v>188</v>
      </c>
      <c r="D167" s="69">
        <v>9</v>
      </c>
      <c r="E167" s="70">
        <v>16.5</v>
      </c>
      <c r="F167" s="71">
        <f t="shared" si="10"/>
        <v>12.75</v>
      </c>
      <c r="G167" s="71">
        <f t="shared" si="11"/>
        <v>38.25</v>
      </c>
      <c r="H167" s="72"/>
      <c r="I167" s="73">
        <f t="shared" si="12"/>
        <v>38.25</v>
      </c>
      <c r="J167" s="93"/>
      <c r="K167" s="73">
        <f t="shared" si="13"/>
        <v>38.25</v>
      </c>
      <c r="L167" s="70"/>
      <c r="M167" s="75" t="str">
        <f t="shared" si="14"/>
        <v>Juin</v>
      </c>
    </row>
    <row r="168" spans="1:13" ht="15.75">
      <c r="A168" s="67">
        <v>161</v>
      </c>
      <c r="B168" s="86" t="s">
        <v>315</v>
      </c>
      <c r="C168" s="86" t="s">
        <v>316</v>
      </c>
      <c r="D168" s="69">
        <v>9</v>
      </c>
      <c r="E168" s="70">
        <v>11</v>
      </c>
      <c r="F168" s="71">
        <f t="shared" si="10"/>
        <v>10</v>
      </c>
      <c r="G168" s="71">
        <f t="shared" si="11"/>
        <v>30</v>
      </c>
      <c r="H168" s="72"/>
      <c r="I168" s="73">
        <f t="shared" si="12"/>
        <v>30</v>
      </c>
      <c r="J168" s="93"/>
      <c r="K168" s="73">
        <f t="shared" si="13"/>
        <v>30</v>
      </c>
      <c r="L168" s="70"/>
      <c r="M168" s="75" t="str">
        <f t="shared" si="14"/>
        <v>Juin</v>
      </c>
    </row>
    <row r="169" spans="1:13" ht="15.75">
      <c r="A169" s="67">
        <v>162</v>
      </c>
      <c r="B169" s="86" t="s">
        <v>317</v>
      </c>
      <c r="C169" s="86" t="s">
        <v>318</v>
      </c>
      <c r="D169" s="69">
        <v>1.75</v>
      </c>
      <c r="E169" s="70">
        <v>9.5</v>
      </c>
      <c r="F169" s="71">
        <f t="shared" si="10"/>
        <v>5.625</v>
      </c>
      <c r="G169" s="71">
        <f t="shared" si="11"/>
        <v>16.875</v>
      </c>
      <c r="H169" s="72"/>
      <c r="I169" s="73">
        <f t="shared" si="12"/>
        <v>16.875</v>
      </c>
      <c r="J169" s="93"/>
      <c r="K169" s="73">
        <f t="shared" si="13"/>
        <v>16.875</v>
      </c>
      <c r="L169" s="70"/>
      <c r="M169" s="75" t="str">
        <f t="shared" si="14"/>
        <v>Juin</v>
      </c>
    </row>
    <row r="170" spans="1:13" ht="15.75">
      <c r="A170" s="67">
        <v>163</v>
      </c>
      <c r="B170" s="32" t="s">
        <v>319</v>
      </c>
      <c r="C170" s="32" t="s">
        <v>28</v>
      </c>
      <c r="D170" s="69">
        <v>10</v>
      </c>
      <c r="E170" s="91">
        <v>11</v>
      </c>
      <c r="F170" s="71">
        <f t="shared" si="10"/>
        <v>10.5</v>
      </c>
      <c r="G170" s="71">
        <f t="shared" si="11"/>
        <v>31.5</v>
      </c>
      <c r="H170" s="72"/>
      <c r="I170" s="73">
        <f t="shared" si="12"/>
        <v>31.5</v>
      </c>
      <c r="J170" s="93"/>
      <c r="K170" s="73">
        <f t="shared" si="13"/>
        <v>31.5</v>
      </c>
      <c r="L170" s="70"/>
      <c r="M170" s="75" t="str">
        <f t="shared" si="14"/>
        <v>Juin</v>
      </c>
    </row>
    <row r="171" spans="1:13" ht="15.75">
      <c r="A171" s="67">
        <v>164</v>
      </c>
      <c r="B171" s="32" t="s">
        <v>320</v>
      </c>
      <c r="C171" s="32" t="s">
        <v>321</v>
      </c>
      <c r="D171" s="69">
        <v>4.25</v>
      </c>
      <c r="E171" s="73">
        <v>8.5</v>
      </c>
      <c r="F171" s="71">
        <f t="shared" si="10"/>
        <v>6.375</v>
      </c>
      <c r="G171" s="71">
        <f t="shared" si="11"/>
        <v>19.125</v>
      </c>
      <c r="H171" s="72"/>
      <c r="I171" s="73">
        <f t="shared" si="12"/>
        <v>19.125</v>
      </c>
      <c r="J171" s="93"/>
      <c r="K171" s="73">
        <f t="shared" si="13"/>
        <v>19.125</v>
      </c>
      <c r="L171" s="70"/>
      <c r="M171" s="75" t="str">
        <f t="shared" si="14"/>
        <v>Juin</v>
      </c>
    </row>
    <row r="172" spans="1:13" ht="15.75">
      <c r="A172" s="67">
        <v>165</v>
      </c>
      <c r="B172" s="32" t="s">
        <v>322</v>
      </c>
      <c r="C172" s="32" t="s">
        <v>323</v>
      </c>
      <c r="D172" s="82"/>
      <c r="E172" s="82"/>
      <c r="F172" s="71">
        <f t="shared" si="10"/>
        <v>11</v>
      </c>
      <c r="G172" s="71">
        <f t="shared" si="11"/>
        <v>33</v>
      </c>
      <c r="H172" s="76"/>
      <c r="I172" s="73">
        <f t="shared" si="12"/>
        <v>33</v>
      </c>
      <c r="J172" s="93"/>
      <c r="K172" s="73">
        <f t="shared" si="13"/>
        <v>33</v>
      </c>
      <c r="L172" s="70">
        <v>33</v>
      </c>
      <c r="M172" s="75" t="str">
        <f t="shared" si="14"/>
        <v>Juin</v>
      </c>
    </row>
    <row r="173" spans="1:13" ht="15.75">
      <c r="A173" s="67">
        <v>166</v>
      </c>
      <c r="B173" s="33" t="s">
        <v>324</v>
      </c>
      <c r="C173" s="33" t="s">
        <v>325</v>
      </c>
      <c r="D173" s="69">
        <v>6</v>
      </c>
      <c r="E173" s="70">
        <v>11</v>
      </c>
      <c r="F173" s="71">
        <f t="shared" si="10"/>
        <v>8.5</v>
      </c>
      <c r="G173" s="71">
        <f t="shared" si="11"/>
        <v>25.5</v>
      </c>
      <c r="H173" s="76"/>
      <c r="I173" s="73">
        <f t="shared" si="12"/>
        <v>25.5</v>
      </c>
      <c r="J173" s="93"/>
      <c r="K173" s="73">
        <f t="shared" si="13"/>
        <v>25.5</v>
      </c>
      <c r="L173" s="70"/>
      <c r="M173" s="75" t="str">
        <f t="shared" si="14"/>
        <v>Juin</v>
      </c>
    </row>
    <row r="174" spans="1:13" ht="15.75">
      <c r="A174" s="67">
        <v>167</v>
      </c>
      <c r="B174" s="32" t="s">
        <v>326</v>
      </c>
      <c r="C174" s="32" t="s">
        <v>327</v>
      </c>
      <c r="D174" s="69">
        <v>1</v>
      </c>
      <c r="E174" s="73">
        <v>7</v>
      </c>
      <c r="F174" s="71">
        <f t="shared" si="10"/>
        <v>4</v>
      </c>
      <c r="G174" s="71">
        <f t="shared" si="11"/>
        <v>12</v>
      </c>
      <c r="H174" s="72"/>
      <c r="I174" s="73">
        <f t="shared" si="12"/>
        <v>12</v>
      </c>
      <c r="J174" s="93"/>
      <c r="K174" s="73">
        <f t="shared" si="13"/>
        <v>12</v>
      </c>
      <c r="L174" s="70"/>
      <c r="M174" s="75" t="str">
        <f t="shared" si="14"/>
        <v>Juin</v>
      </c>
    </row>
    <row r="175" spans="1:13" ht="15.75">
      <c r="A175" s="67">
        <v>168</v>
      </c>
      <c r="B175" s="32" t="s">
        <v>328</v>
      </c>
      <c r="C175" s="32" t="s">
        <v>203</v>
      </c>
      <c r="D175" s="69">
        <v>7.25</v>
      </c>
      <c r="E175" s="70">
        <v>7</v>
      </c>
      <c r="F175" s="71">
        <f t="shared" si="10"/>
        <v>7.125</v>
      </c>
      <c r="G175" s="71">
        <f t="shared" si="11"/>
        <v>21.375</v>
      </c>
      <c r="H175" s="76"/>
      <c r="I175" s="73">
        <f t="shared" si="12"/>
        <v>21.375</v>
      </c>
      <c r="J175" s="73"/>
      <c r="K175" s="73">
        <f t="shared" si="13"/>
        <v>21.375</v>
      </c>
      <c r="L175" s="70"/>
      <c r="M175" s="75" t="str">
        <f t="shared" si="14"/>
        <v>Juin</v>
      </c>
    </row>
    <row r="176" spans="1:13" ht="15.75">
      <c r="A176" s="67">
        <v>169</v>
      </c>
      <c r="B176" s="32" t="s">
        <v>329</v>
      </c>
      <c r="C176" s="32" t="s">
        <v>330</v>
      </c>
      <c r="D176" s="69">
        <v>12</v>
      </c>
      <c r="E176" s="70">
        <v>8.5</v>
      </c>
      <c r="F176" s="71">
        <f t="shared" si="10"/>
        <v>10.25</v>
      </c>
      <c r="G176" s="71">
        <f t="shared" si="11"/>
        <v>30.75</v>
      </c>
      <c r="H176" s="72"/>
      <c r="I176" s="73">
        <f t="shared" si="12"/>
        <v>30.75</v>
      </c>
      <c r="J176" s="93"/>
      <c r="K176" s="73">
        <f t="shared" si="13"/>
        <v>30.75</v>
      </c>
      <c r="L176" s="70"/>
      <c r="M176" s="75" t="str">
        <f t="shared" si="14"/>
        <v>Juin</v>
      </c>
    </row>
    <row r="177" spans="1:13" ht="15.75">
      <c r="A177" s="67">
        <v>170</v>
      </c>
      <c r="B177" s="33" t="s">
        <v>331</v>
      </c>
      <c r="C177" s="33" t="s">
        <v>332</v>
      </c>
      <c r="D177" s="69">
        <v>1</v>
      </c>
      <c r="E177" s="70">
        <v>7.5</v>
      </c>
      <c r="F177" s="71">
        <f t="shared" si="10"/>
        <v>4.25</v>
      </c>
      <c r="G177" s="71">
        <f t="shared" si="11"/>
        <v>12.75</v>
      </c>
      <c r="H177" s="76"/>
      <c r="I177" s="73">
        <f t="shared" si="12"/>
        <v>12.75</v>
      </c>
      <c r="J177" s="93"/>
      <c r="K177" s="73">
        <f t="shared" si="13"/>
        <v>12.75</v>
      </c>
      <c r="L177" s="70"/>
      <c r="M177" s="75" t="str">
        <f t="shared" si="14"/>
        <v>Juin</v>
      </c>
    </row>
    <row r="178" spans="1:13" ht="15.75">
      <c r="A178" s="67">
        <v>171</v>
      </c>
      <c r="B178" s="32" t="s">
        <v>331</v>
      </c>
      <c r="C178" s="32" t="s">
        <v>84</v>
      </c>
      <c r="D178" s="69">
        <v>4</v>
      </c>
      <c r="E178" s="91">
        <v>7</v>
      </c>
      <c r="F178" s="71">
        <f t="shared" si="10"/>
        <v>5.5</v>
      </c>
      <c r="G178" s="71">
        <f t="shared" si="11"/>
        <v>16.5</v>
      </c>
      <c r="H178" s="72"/>
      <c r="I178" s="73">
        <f t="shared" si="12"/>
        <v>16.5</v>
      </c>
      <c r="J178" s="93"/>
      <c r="K178" s="73">
        <f t="shared" si="13"/>
        <v>16.5</v>
      </c>
      <c r="L178" s="70"/>
      <c r="M178" s="75" t="str">
        <f t="shared" si="14"/>
        <v>Juin</v>
      </c>
    </row>
    <row r="179" spans="1:13" ht="15.75">
      <c r="A179" s="67">
        <v>172</v>
      </c>
      <c r="B179" s="32" t="s">
        <v>333</v>
      </c>
      <c r="C179" s="32" t="s">
        <v>307</v>
      </c>
      <c r="D179" s="69">
        <v>6</v>
      </c>
      <c r="E179" s="91">
        <v>6</v>
      </c>
      <c r="F179" s="71">
        <f t="shared" si="10"/>
        <v>6</v>
      </c>
      <c r="G179" s="71">
        <f t="shared" si="11"/>
        <v>18</v>
      </c>
      <c r="H179" s="72"/>
      <c r="I179" s="73">
        <f t="shared" si="12"/>
        <v>18</v>
      </c>
      <c r="J179" s="93"/>
      <c r="K179" s="73">
        <f t="shared" si="13"/>
        <v>18</v>
      </c>
      <c r="L179" s="70"/>
      <c r="M179" s="75" t="str">
        <f t="shared" si="14"/>
        <v>Juin</v>
      </c>
    </row>
    <row r="180" spans="1:13" ht="15.75">
      <c r="A180" s="67">
        <v>173</v>
      </c>
      <c r="B180" s="32" t="s">
        <v>334</v>
      </c>
      <c r="C180" s="32" t="s">
        <v>335</v>
      </c>
      <c r="D180" s="82"/>
      <c r="E180" s="82"/>
      <c r="F180" s="71">
        <f t="shared" si="10"/>
        <v>10.25</v>
      </c>
      <c r="G180" s="71">
        <f t="shared" si="11"/>
        <v>30.75</v>
      </c>
      <c r="H180" s="72"/>
      <c r="I180" s="73">
        <f t="shared" si="12"/>
        <v>30.75</v>
      </c>
      <c r="J180" s="93"/>
      <c r="K180" s="73">
        <f t="shared" si="13"/>
        <v>30.75</v>
      </c>
      <c r="L180" s="70">
        <v>30.75</v>
      </c>
      <c r="M180" s="75" t="str">
        <f t="shared" si="14"/>
        <v>Juin</v>
      </c>
    </row>
    <row r="181" spans="1:13" ht="15.75">
      <c r="A181" s="67">
        <v>174</v>
      </c>
      <c r="B181" s="32" t="s">
        <v>336</v>
      </c>
      <c r="C181" s="32" t="s">
        <v>337</v>
      </c>
      <c r="D181" s="69">
        <v>8.5</v>
      </c>
      <c r="E181" s="70">
        <v>11.5</v>
      </c>
      <c r="F181" s="71">
        <f t="shared" si="10"/>
        <v>10</v>
      </c>
      <c r="G181" s="71">
        <f t="shared" si="11"/>
        <v>30</v>
      </c>
      <c r="H181" s="76"/>
      <c r="I181" s="73">
        <f t="shared" si="12"/>
        <v>30</v>
      </c>
      <c r="J181" s="73"/>
      <c r="K181" s="73">
        <f t="shared" si="13"/>
        <v>30</v>
      </c>
      <c r="L181" s="70"/>
      <c r="M181" s="75" t="str">
        <f t="shared" si="14"/>
        <v>Juin</v>
      </c>
    </row>
    <row r="182" spans="1:13" ht="15.75">
      <c r="A182" s="67">
        <v>175</v>
      </c>
      <c r="B182" s="33" t="s">
        <v>338</v>
      </c>
      <c r="C182" s="33" t="s">
        <v>339</v>
      </c>
      <c r="D182" s="69">
        <v>7.5</v>
      </c>
      <c r="E182" s="70">
        <v>12.5</v>
      </c>
      <c r="F182" s="71">
        <f t="shared" si="10"/>
        <v>10</v>
      </c>
      <c r="G182" s="71">
        <f t="shared" si="11"/>
        <v>30</v>
      </c>
      <c r="H182" s="76"/>
      <c r="I182" s="73">
        <f t="shared" si="12"/>
        <v>30</v>
      </c>
      <c r="J182" s="93"/>
      <c r="K182" s="73">
        <f t="shared" si="13"/>
        <v>30</v>
      </c>
      <c r="L182" s="70"/>
      <c r="M182" s="75" t="str">
        <f t="shared" si="14"/>
        <v>Juin</v>
      </c>
    </row>
    <row r="183" spans="1:13" ht="15.75">
      <c r="A183" s="67">
        <v>176</v>
      </c>
      <c r="B183" s="32" t="s">
        <v>340</v>
      </c>
      <c r="C183" s="32" t="s">
        <v>341</v>
      </c>
      <c r="D183" s="69">
        <v>10</v>
      </c>
      <c r="E183" s="70">
        <v>10.5</v>
      </c>
      <c r="F183" s="71">
        <f t="shared" si="10"/>
        <v>10.25</v>
      </c>
      <c r="G183" s="71">
        <f t="shared" si="11"/>
        <v>30.75</v>
      </c>
      <c r="H183" s="76"/>
      <c r="I183" s="73">
        <f t="shared" si="12"/>
        <v>30.75</v>
      </c>
      <c r="J183" s="93"/>
      <c r="K183" s="73">
        <f t="shared" si="13"/>
        <v>30.75</v>
      </c>
      <c r="L183" s="70"/>
      <c r="M183" s="75" t="str">
        <f t="shared" si="14"/>
        <v>Juin</v>
      </c>
    </row>
    <row r="184" spans="1:13" ht="15.75">
      <c r="A184" s="67">
        <v>177</v>
      </c>
      <c r="B184" s="33" t="s">
        <v>342</v>
      </c>
      <c r="C184" s="33" t="s">
        <v>343</v>
      </c>
      <c r="D184" s="69">
        <v>12</v>
      </c>
      <c r="E184" s="91">
        <v>16</v>
      </c>
      <c r="F184" s="71">
        <f t="shared" si="10"/>
        <v>14</v>
      </c>
      <c r="G184" s="71">
        <f t="shared" si="11"/>
        <v>42</v>
      </c>
      <c r="H184" s="72"/>
      <c r="I184" s="73">
        <f t="shared" si="12"/>
        <v>42</v>
      </c>
      <c r="J184" s="93"/>
      <c r="K184" s="73">
        <f t="shared" si="13"/>
        <v>42</v>
      </c>
      <c r="L184" s="70"/>
      <c r="M184" s="75" t="str">
        <f t="shared" si="14"/>
        <v>Juin</v>
      </c>
    </row>
    <row r="185" spans="1:13" ht="15.75">
      <c r="A185" s="67">
        <v>178</v>
      </c>
      <c r="B185" s="33" t="s">
        <v>344</v>
      </c>
      <c r="C185" s="33" t="s">
        <v>345</v>
      </c>
      <c r="D185" s="82"/>
      <c r="E185" s="82"/>
      <c r="F185" s="71">
        <f t="shared" si="10"/>
        <v>11.5</v>
      </c>
      <c r="G185" s="71">
        <f t="shared" si="11"/>
        <v>34.5</v>
      </c>
      <c r="H185" s="76"/>
      <c r="I185" s="73">
        <f t="shared" si="12"/>
        <v>34.5</v>
      </c>
      <c r="J185" s="93"/>
      <c r="K185" s="73">
        <f t="shared" si="13"/>
        <v>34.5</v>
      </c>
      <c r="L185" s="70">
        <v>34.5</v>
      </c>
      <c r="M185" s="75" t="str">
        <f t="shared" si="14"/>
        <v>Juin</v>
      </c>
    </row>
    <row r="186" spans="1:13" ht="15.75">
      <c r="A186" s="67">
        <v>179</v>
      </c>
      <c r="B186" s="32" t="s">
        <v>346</v>
      </c>
      <c r="C186" s="32" t="s">
        <v>347</v>
      </c>
      <c r="D186" s="69">
        <v>8</v>
      </c>
      <c r="E186" s="70">
        <v>11.5</v>
      </c>
      <c r="F186" s="71">
        <f t="shared" si="10"/>
        <v>9.75</v>
      </c>
      <c r="G186" s="71">
        <f t="shared" si="11"/>
        <v>29.25</v>
      </c>
      <c r="H186" s="76"/>
      <c r="I186" s="73">
        <f t="shared" si="12"/>
        <v>29.25</v>
      </c>
      <c r="J186" s="93"/>
      <c r="K186" s="73">
        <f t="shared" si="13"/>
        <v>29.25</v>
      </c>
      <c r="L186" s="70"/>
      <c r="M186" s="75" t="str">
        <f t="shared" si="14"/>
        <v>Juin</v>
      </c>
    </row>
    <row r="187" spans="1:13" ht="15.75">
      <c r="A187" s="67">
        <v>180</v>
      </c>
      <c r="B187" s="32" t="s">
        <v>348</v>
      </c>
      <c r="C187" s="32" t="s">
        <v>192</v>
      </c>
      <c r="D187" s="69">
        <v>7.5</v>
      </c>
      <c r="E187" s="70">
        <v>6.5</v>
      </c>
      <c r="F187" s="71">
        <f t="shared" si="10"/>
        <v>7</v>
      </c>
      <c r="G187" s="71">
        <f t="shared" si="11"/>
        <v>21</v>
      </c>
      <c r="H187" s="76"/>
      <c r="I187" s="73">
        <f t="shared" si="12"/>
        <v>21</v>
      </c>
      <c r="J187" s="93"/>
      <c r="K187" s="73">
        <f t="shared" si="13"/>
        <v>21</v>
      </c>
      <c r="L187" s="70"/>
      <c r="M187" s="75" t="str">
        <f t="shared" si="14"/>
        <v>Juin</v>
      </c>
    </row>
    <row r="188" spans="1:13" ht="15.75">
      <c r="A188" s="67">
        <v>181</v>
      </c>
      <c r="B188" s="32" t="s">
        <v>349</v>
      </c>
      <c r="C188" s="32" t="s">
        <v>350</v>
      </c>
      <c r="D188" s="69">
        <v>7</v>
      </c>
      <c r="E188" s="70">
        <v>12</v>
      </c>
      <c r="F188" s="71">
        <f t="shared" si="10"/>
        <v>9.5</v>
      </c>
      <c r="G188" s="71">
        <f t="shared" si="11"/>
        <v>28.5</v>
      </c>
      <c r="H188" s="76"/>
      <c r="I188" s="73">
        <f t="shared" si="12"/>
        <v>28.5</v>
      </c>
      <c r="J188" s="93"/>
      <c r="K188" s="73">
        <f t="shared" si="13"/>
        <v>28.5</v>
      </c>
      <c r="L188" s="70"/>
      <c r="M188" s="75" t="str">
        <f t="shared" si="14"/>
        <v>Juin</v>
      </c>
    </row>
    <row r="189" spans="1:13" ht="15.75">
      <c r="A189" s="67">
        <v>182</v>
      </c>
      <c r="B189" s="32" t="s">
        <v>351</v>
      </c>
      <c r="C189" s="32" t="s">
        <v>352</v>
      </c>
      <c r="D189" s="69">
        <v>5.5</v>
      </c>
      <c r="E189" s="70">
        <v>7</v>
      </c>
      <c r="F189" s="71">
        <f t="shared" si="10"/>
        <v>6.25</v>
      </c>
      <c r="G189" s="71">
        <f t="shared" si="11"/>
        <v>18.75</v>
      </c>
      <c r="H189" s="72"/>
      <c r="I189" s="73">
        <f t="shared" si="12"/>
        <v>18.75</v>
      </c>
      <c r="J189" s="93"/>
      <c r="K189" s="73">
        <f t="shared" si="13"/>
        <v>18.75</v>
      </c>
      <c r="L189" s="70"/>
      <c r="M189" s="75" t="str">
        <f t="shared" si="14"/>
        <v>Juin</v>
      </c>
    </row>
    <row r="190" spans="1:13" ht="15.75">
      <c r="A190" s="67">
        <v>183</v>
      </c>
      <c r="B190" s="32" t="s">
        <v>353</v>
      </c>
      <c r="C190" s="32" t="s">
        <v>354</v>
      </c>
      <c r="D190" s="69">
        <v>6</v>
      </c>
      <c r="E190" s="70">
        <v>11</v>
      </c>
      <c r="F190" s="71">
        <f t="shared" si="10"/>
        <v>8.5</v>
      </c>
      <c r="G190" s="71">
        <f t="shared" si="11"/>
        <v>25.5</v>
      </c>
      <c r="H190" s="72"/>
      <c r="I190" s="73">
        <f t="shared" si="12"/>
        <v>25.5</v>
      </c>
      <c r="J190" s="93"/>
      <c r="K190" s="73">
        <f t="shared" si="13"/>
        <v>25.5</v>
      </c>
      <c r="L190" s="70"/>
      <c r="M190" s="75" t="str">
        <f t="shared" si="14"/>
        <v>Juin</v>
      </c>
    </row>
    <row r="191" spans="1:13" ht="15.75">
      <c r="A191" s="67">
        <v>184</v>
      </c>
      <c r="B191" s="32" t="s">
        <v>355</v>
      </c>
      <c r="C191" s="32" t="s">
        <v>356</v>
      </c>
      <c r="D191" s="69">
        <v>2</v>
      </c>
      <c r="E191" s="70">
        <v>8</v>
      </c>
      <c r="F191" s="71">
        <f t="shared" si="10"/>
        <v>5</v>
      </c>
      <c r="G191" s="71">
        <f t="shared" si="11"/>
        <v>15</v>
      </c>
      <c r="H191" s="72"/>
      <c r="I191" s="73">
        <f t="shared" si="12"/>
        <v>15</v>
      </c>
      <c r="J191" s="93"/>
      <c r="K191" s="73">
        <f t="shared" si="13"/>
        <v>15</v>
      </c>
      <c r="L191" s="70"/>
      <c r="M191" s="75" t="str">
        <f t="shared" si="14"/>
        <v>Juin</v>
      </c>
    </row>
    <row r="192" spans="1:13" ht="15.75">
      <c r="A192" s="67">
        <v>185</v>
      </c>
      <c r="B192" s="32" t="s">
        <v>357</v>
      </c>
      <c r="C192" s="32" t="s">
        <v>182</v>
      </c>
      <c r="D192" s="69">
        <v>6.75</v>
      </c>
      <c r="E192" s="70">
        <v>9.5</v>
      </c>
      <c r="F192" s="71">
        <f t="shared" si="10"/>
        <v>8.125</v>
      </c>
      <c r="G192" s="71">
        <f t="shared" si="11"/>
        <v>24.375</v>
      </c>
      <c r="H192" s="72"/>
      <c r="I192" s="73">
        <f t="shared" si="12"/>
        <v>24.375</v>
      </c>
      <c r="J192" s="93"/>
      <c r="K192" s="73">
        <f t="shared" si="13"/>
        <v>24.375</v>
      </c>
      <c r="L192" s="70"/>
      <c r="M192" s="75" t="str">
        <f t="shared" si="14"/>
        <v>Juin</v>
      </c>
    </row>
    <row r="193" spans="1:13" ht="15.75">
      <c r="A193" s="67">
        <v>186</v>
      </c>
      <c r="B193" s="88" t="s">
        <v>358</v>
      </c>
      <c r="C193" s="88" t="s">
        <v>359</v>
      </c>
      <c r="D193" s="69">
        <v>7</v>
      </c>
      <c r="E193" s="70">
        <v>9.5</v>
      </c>
      <c r="F193" s="71">
        <f t="shared" si="10"/>
        <v>8.25</v>
      </c>
      <c r="G193" s="71">
        <f t="shared" si="11"/>
        <v>24.75</v>
      </c>
      <c r="H193" s="76"/>
      <c r="I193" s="73">
        <f t="shared" si="12"/>
        <v>24.75</v>
      </c>
      <c r="J193" s="73"/>
      <c r="K193" s="73">
        <f t="shared" si="13"/>
        <v>24.75</v>
      </c>
      <c r="L193" s="70"/>
      <c r="M193" s="75" t="str">
        <f t="shared" si="14"/>
        <v>Juin</v>
      </c>
    </row>
    <row r="194" spans="1:13" ht="15.75">
      <c r="A194" s="67">
        <v>187</v>
      </c>
      <c r="B194" s="32" t="s">
        <v>360</v>
      </c>
      <c r="C194" s="32" t="s">
        <v>122</v>
      </c>
      <c r="D194" s="69">
        <v>10</v>
      </c>
      <c r="E194" s="70">
        <v>10.5</v>
      </c>
      <c r="F194" s="71">
        <f t="shared" si="10"/>
        <v>10.25</v>
      </c>
      <c r="G194" s="71">
        <f t="shared" si="11"/>
        <v>30.75</v>
      </c>
      <c r="H194" s="72"/>
      <c r="I194" s="73">
        <f t="shared" si="12"/>
        <v>30.75</v>
      </c>
      <c r="J194" s="93"/>
      <c r="K194" s="73">
        <f t="shared" si="13"/>
        <v>30.75</v>
      </c>
      <c r="L194" s="70"/>
      <c r="M194" s="75" t="str">
        <f t="shared" si="14"/>
        <v>Juin</v>
      </c>
    </row>
    <row r="195" spans="1:13" ht="15.75">
      <c r="A195" s="67">
        <v>188</v>
      </c>
      <c r="B195" s="33" t="s">
        <v>361</v>
      </c>
      <c r="C195" s="33" t="s">
        <v>362</v>
      </c>
      <c r="D195" s="69">
        <v>11</v>
      </c>
      <c r="E195" s="70">
        <v>13</v>
      </c>
      <c r="F195" s="71">
        <f t="shared" si="10"/>
        <v>12</v>
      </c>
      <c r="G195" s="71">
        <f t="shared" si="11"/>
        <v>36</v>
      </c>
      <c r="H195" s="76"/>
      <c r="I195" s="73">
        <f t="shared" si="12"/>
        <v>36</v>
      </c>
      <c r="J195" s="93"/>
      <c r="K195" s="73">
        <f t="shared" si="13"/>
        <v>36</v>
      </c>
      <c r="L195" s="70"/>
      <c r="M195" s="75" t="str">
        <f t="shared" si="14"/>
        <v>Juin</v>
      </c>
    </row>
    <row r="196" spans="1:13" ht="15.75">
      <c r="A196" s="67">
        <v>189</v>
      </c>
      <c r="B196" s="32" t="s">
        <v>363</v>
      </c>
      <c r="C196" s="32" t="s">
        <v>364</v>
      </c>
      <c r="D196" s="69">
        <v>3.25</v>
      </c>
      <c r="E196" s="70">
        <v>7</v>
      </c>
      <c r="F196" s="71">
        <f t="shared" si="10"/>
        <v>5.125</v>
      </c>
      <c r="G196" s="71">
        <f t="shared" si="11"/>
        <v>15.375</v>
      </c>
      <c r="H196" s="72"/>
      <c r="I196" s="73">
        <f t="shared" si="12"/>
        <v>15.375</v>
      </c>
      <c r="J196" s="93"/>
      <c r="K196" s="73">
        <f t="shared" si="13"/>
        <v>15.375</v>
      </c>
      <c r="L196" s="70"/>
      <c r="M196" s="75" t="str">
        <f t="shared" si="14"/>
        <v>Juin</v>
      </c>
    </row>
    <row r="197" spans="1:13" ht="15.75">
      <c r="A197" s="67">
        <v>190</v>
      </c>
      <c r="B197" s="32" t="s">
        <v>365</v>
      </c>
      <c r="C197" s="32" t="s">
        <v>366</v>
      </c>
      <c r="D197" s="69">
        <v>14.5</v>
      </c>
      <c r="E197" s="91">
        <v>10</v>
      </c>
      <c r="F197" s="71">
        <f t="shared" si="10"/>
        <v>12.25</v>
      </c>
      <c r="G197" s="71">
        <f t="shared" si="11"/>
        <v>36.75</v>
      </c>
      <c r="H197" s="72"/>
      <c r="I197" s="73">
        <f t="shared" si="12"/>
        <v>36.75</v>
      </c>
      <c r="J197" s="93"/>
      <c r="K197" s="73">
        <f t="shared" si="13"/>
        <v>36.75</v>
      </c>
      <c r="L197" s="70"/>
      <c r="M197" s="75" t="str">
        <f t="shared" si="14"/>
        <v>Juin</v>
      </c>
    </row>
    <row r="198" spans="1:13" ht="15.75">
      <c r="A198" s="67">
        <v>191</v>
      </c>
      <c r="B198" s="32" t="s">
        <v>367</v>
      </c>
      <c r="C198" s="32" t="s">
        <v>368</v>
      </c>
      <c r="D198" s="69">
        <v>15</v>
      </c>
      <c r="E198" s="91">
        <v>11</v>
      </c>
      <c r="F198" s="71">
        <f t="shared" si="10"/>
        <v>13</v>
      </c>
      <c r="G198" s="71">
        <f t="shared" si="11"/>
        <v>39</v>
      </c>
      <c r="H198" s="72"/>
      <c r="I198" s="73">
        <f t="shared" si="12"/>
        <v>39</v>
      </c>
      <c r="J198" s="93"/>
      <c r="K198" s="73">
        <f t="shared" si="13"/>
        <v>39</v>
      </c>
      <c r="L198" s="70"/>
      <c r="M198" s="75" t="str">
        <f t="shared" si="14"/>
        <v>Juin</v>
      </c>
    </row>
    <row r="199" spans="1:13" ht="15.75">
      <c r="A199" s="67">
        <v>192</v>
      </c>
      <c r="B199" s="33" t="s">
        <v>369</v>
      </c>
      <c r="C199" s="33" t="s">
        <v>321</v>
      </c>
      <c r="D199" s="82"/>
      <c r="E199" s="69"/>
      <c r="F199" s="71">
        <f t="shared" si="10"/>
        <v>11</v>
      </c>
      <c r="G199" s="71">
        <f t="shared" si="11"/>
        <v>33</v>
      </c>
      <c r="H199" s="76"/>
      <c r="I199" s="73">
        <f t="shared" si="12"/>
        <v>33</v>
      </c>
      <c r="J199" s="93"/>
      <c r="K199" s="73">
        <f t="shared" si="13"/>
        <v>33</v>
      </c>
      <c r="L199" s="70">
        <v>33</v>
      </c>
      <c r="M199" s="75" t="str">
        <f t="shared" si="14"/>
        <v>Juin</v>
      </c>
    </row>
    <row r="200" spans="1:13" ht="15.75">
      <c r="A200" s="67">
        <v>193</v>
      </c>
      <c r="B200" s="32" t="s">
        <v>370</v>
      </c>
      <c r="C200" s="32" t="s">
        <v>371</v>
      </c>
      <c r="D200" s="69">
        <v>8.5</v>
      </c>
      <c r="E200" s="73">
        <v>10.5</v>
      </c>
      <c r="F200" s="71">
        <f t="shared" si="10"/>
        <v>9.5</v>
      </c>
      <c r="G200" s="71">
        <f t="shared" si="11"/>
        <v>28.5</v>
      </c>
      <c r="H200" s="72"/>
      <c r="I200" s="73">
        <f t="shared" si="12"/>
        <v>28.5</v>
      </c>
      <c r="J200" s="93"/>
      <c r="K200" s="73">
        <f t="shared" si="13"/>
        <v>28.5</v>
      </c>
      <c r="L200" s="70"/>
      <c r="M200" s="75" t="str">
        <f t="shared" si="14"/>
        <v>Juin</v>
      </c>
    </row>
    <row r="201" spans="1:13" ht="15.75">
      <c r="A201" s="67">
        <v>194</v>
      </c>
      <c r="B201" s="32" t="s">
        <v>372</v>
      </c>
      <c r="C201" s="32" t="s">
        <v>373</v>
      </c>
      <c r="D201" s="69">
        <v>6.5</v>
      </c>
      <c r="E201" s="70">
        <v>12.5</v>
      </c>
      <c r="F201" s="71">
        <f t="shared" ref="F201:F264" si="15">IF(AND(D201=0,E201),L201/3,(D201+E201)/2)</f>
        <v>9.5</v>
      </c>
      <c r="G201" s="71">
        <f t="shared" ref="G201:G264" si="16">F201*3</f>
        <v>28.5</v>
      </c>
      <c r="H201" s="76"/>
      <c r="I201" s="73">
        <f t="shared" ref="I201:I264" si="17">MAX(H201*3,G201)</f>
        <v>28.5</v>
      </c>
      <c r="J201" s="73"/>
      <c r="K201" s="73">
        <f t="shared" ref="K201:K264" si="18">MAX(I201,J201*3)</f>
        <v>28.5</v>
      </c>
      <c r="L201" s="70"/>
      <c r="M201" s="75" t="str">
        <f t="shared" ref="M201:M264" si="19">IF(ISBLANK(J201),IF(ISBLANK(H201),"Juin","Synthèse"),"Rattrapage")</f>
        <v>Juin</v>
      </c>
    </row>
    <row r="202" spans="1:13" ht="15.75">
      <c r="A202" s="67">
        <v>195</v>
      </c>
      <c r="B202" s="32" t="s">
        <v>374</v>
      </c>
      <c r="C202" s="32" t="s">
        <v>375</v>
      </c>
      <c r="D202" s="69">
        <v>19</v>
      </c>
      <c r="E202" s="70">
        <v>16.5</v>
      </c>
      <c r="F202" s="71">
        <f t="shared" si="15"/>
        <v>17.75</v>
      </c>
      <c r="G202" s="71">
        <f t="shared" si="16"/>
        <v>53.25</v>
      </c>
      <c r="H202" s="72"/>
      <c r="I202" s="73">
        <f t="shared" si="17"/>
        <v>53.25</v>
      </c>
      <c r="J202" s="93"/>
      <c r="K202" s="73">
        <f t="shared" si="18"/>
        <v>53.25</v>
      </c>
      <c r="L202" s="85"/>
      <c r="M202" s="75" t="str">
        <f t="shared" si="19"/>
        <v>Juin</v>
      </c>
    </row>
    <row r="203" spans="1:13" ht="15.75">
      <c r="A203" s="67">
        <v>196</v>
      </c>
      <c r="B203" s="32" t="s">
        <v>374</v>
      </c>
      <c r="C203" s="32" t="s">
        <v>376</v>
      </c>
      <c r="D203" s="69">
        <v>15.5</v>
      </c>
      <c r="E203" s="70">
        <v>15.5</v>
      </c>
      <c r="F203" s="71">
        <f t="shared" si="15"/>
        <v>15.5</v>
      </c>
      <c r="G203" s="71">
        <f t="shared" si="16"/>
        <v>46.5</v>
      </c>
      <c r="H203" s="76"/>
      <c r="I203" s="73">
        <f t="shared" si="17"/>
        <v>46.5</v>
      </c>
      <c r="J203" s="73"/>
      <c r="K203" s="73">
        <f t="shared" si="18"/>
        <v>46.5</v>
      </c>
      <c r="L203" s="70"/>
      <c r="M203" s="75" t="str">
        <f t="shared" si="19"/>
        <v>Juin</v>
      </c>
    </row>
    <row r="204" spans="1:13" ht="15.75">
      <c r="A204" s="67">
        <v>197</v>
      </c>
      <c r="B204" s="32" t="s">
        <v>377</v>
      </c>
      <c r="C204" s="32" t="s">
        <v>378</v>
      </c>
      <c r="D204" s="69">
        <v>5.25</v>
      </c>
      <c r="E204" s="70">
        <v>7</v>
      </c>
      <c r="F204" s="71">
        <f t="shared" si="15"/>
        <v>6.125</v>
      </c>
      <c r="G204" s="71">
        <f t="shared" si="16"/>
        <v>18.375</v>
      </c>
      <c r="H204" s="76"/>
      <c r="I204" s="73">
        <f t="shared" si="17"/>
        <v>18.375</v>
      </c>
      <c r="J204" s="93"/>
      <c r="K204" s="73">
        <f t="shared" si="18"/>
        <v>18.375</v>
      </c>
      <c r="L204" s="70"/>
      <c r="M204" s="75" t="str">
        <f t="shared" si="19"/>
        <v>Juin</v>
      </c>
    </row>
    <row r="205" spans="1:13" ht="15.75">
      <c r="A205" s="67">
        <v>198</v>
      </c>
      <c r="B205" s="33" t="s">
        <v>379</v>
      </c>
      <c r="C205" s="33" t="s">
        <v>380</v>
      </c>
      <c r="D205" s="69">
        <v>7.5</v>
      </c>
      <c r="E205" s="70">
        <v>10</v>
      </c>
      <c r="F205" s="71">
        <f t="shared" si="15"/>
        <v>8.75</v>
      </c>
      <c r="G205" s="71">
        <f t="shared" si="16"/>
        <v>26.25</v>
      </c>
      <c r="H205" s="76"/>
      <c r="I205" s="73">
        <f t="shared" si="17"/>
        <v>26.25</v>
      </c>
      <c r="J205" s="73"/>
      <c r="K205" s="73">
        <f t="shared" si="18"/>
        <v>26.25</v>
      </c>
      <c r="L205" s="70"/>
      <c r="M205" s="75" t="str">
        <f t="shared" si="19"/>
        <v>Juin</v>
      </c>
    </row>
    <row r="206" spans="1:13" ht="15.75">
      <c r="A206" s="67">
        <v>199</v>
      </c>
      <c r="B206" s="32" t="s">
        <v>381</v>
      </c>
      <c r="C206" s="32" t="s">
        <v>382</v>
      </c>
      <c r="D206" s="69">
        <v>10</v>
      </c>
      <c r="E206" s="70">
        <v>10</v>
      </c>
      <c r="F206" s="71">
        <f t="shared" si="15"/>
        <v>10</v>
      </c>
      <c r="G206" s="71">
        <f t="shared" si="16"/>
        <v>30</v>
      </c>
      <c r="H206" s="76"/>
      <c r="I206" s="73">
        <f t="shared" si="17"/>
        <v>30</v>
      </c>
      <c r="J206" s="73"/>
      <c r="K206" s="73">
        <f t="shared" si="18"/>
        <v>30</v>
      </c>
      <c r="L206" s="70"/>
      <c r="M206" s="75" t="str">
        <f t="shared" si="19"/>
        <v>Juin</v>
      </c>
    </row>
    <row r="207" spans="1:13" ht="15.75">
      <c r="A207" s="67">
        <v>200</v>
      </c>
      <c r="B207" s="32" t="s">
        <v>383</v>
      </c>
      <c r="C207" s="32" t="s">
        <v>384</v>
      </c>
      <c r="D207" s="69">
        <v>6</v>
      </c>
      <c r="E207" s="73">
        <v>13</v>
      </c>
      <c r="F207" s="71">
        <f t="shared" si="15"/>
        <v>9.5</v>
      </c>
      <c r="G207" s="71">
        <f t="shared" si="16"/>
        <v>28.5</v>
      </c>
      <c r="H207" s="76"/>
      <c r="I207" s="73">
        <f t="shared" si="17"/>
        <v>28.5</v>
      </c>
      <c r="J207" s="73"/>
      <c r="K207" s="73">
        <f t="shared" si="18"/>
        <v>28.5</v>
      </c>
      <c r="L207" s="70"/>
      <c r="M207" s="75" t="str">
        <f t="shared" si="19"/>
        <v>Juin</v>
      </c>
    </row>
    <row r="208" spans="1:13" ht="15.75">
      <c r="A208" s="67">
        <v>201</v>
      </c>
      <c r="B208" s="33" t="s">
        <v>385</v>
      </c>
      <c r="C208" s="33" t="s">
        <v>386</v>
      </c>
      <c r="D208" s="69">
        <v>10.25</v>
      </c>
      <c r="E208" s="70">
        <v>8.5</v>
      </c>
      <c r="F208" s="71">
        <f t="shared" si="15"/>
        <v>9.375</v>
      </c>
      <c r="G208" s="71">
        <f t="shared" si="16"/>
        <v>28.125</v>
      </c>
      <c r="H208" s="76"/>
      <c r="I208" s="73">
        <f t="shared" si="17"/>
        <v>28.125</v>
      </c>
      <c r="J208" s="73"/>
      <c r="K208" s="73">
        <f t="shared" si="18"/>
        <v>28.125</v>
      </c>
      <c r="L208" s="70"/>
      <c r="M208" s="75" t="str">
        <f t="shared" si="19"/>
        <v>Juin</v>
      </c>
    </row>
    <row r="209" spans="1:13" ht="15.75">
      <c r="A209" s="67">
        <v>202</v>
      </c>
      <c r="B209" s="32" t="s">
        <v>387</v>
      </c>
      <c r="C209" s="32" t="s">
        <v>388</v>
      </c>
      <c r="D209" s="69">
        <v>11</v>
      </c>
      <c r="E209" s="70">
        <v>12.5</v>
      </c>
      <c r="F209" s="71">
        <f t="shared" si="15"/>
        <v>11.75</v>
      </c>
      <c r="G209" s="71">
        <f t="shared" si="16"/>
        <v>35.25</v>
      </c>
      <c r="H209" s="72"/>
      <c r="I209" s="73">
        <f t="shared" si="17"/>
        <v>35.25</v>
      </c>
      <c r="J209" s="93"/>
      <c r="K209" s="73">
        <f t="shared" si="18"/>
        <v>35.25</v>
      </c>
      <c r="L209" s="70"/>
      <c r="M209" s="75" t="str">
        <f t="shared" si="19"/>
        <v>Juin</v>
      </c>
    </row>
    <row r="210" spans="1:13" ht="15.75">
      <c r="A210" s="67">
        <v>203</v>
      </c>
      <c r="B210" s="32" t="s">
        <v>389</v>
      </c>
      <c r="C210" s="32" t="s">
        <v>98</v>
      </c>
      <c r="D210" s="69">
        <v>9.5</v>
      </c>
      <c r="E210" s="70">
        <v>11</v>
      </c>
      <c r="F210" s="71">
        <f t="shared" si="15"/>
        <v>10.25</v>
      </c>
      <c r="G210" s="71">
        <f t="shared" si="16"/>
        <v>30.75</v>
      </c>
      <c r="H210" s="72"/>
      <c r="I210" s="73">
        <f t="shared" si="17"/>
        <v>30.75</v>
      </c>
      <c r="J210" s="93"/>
      <c r="K210" s="73">
        <f t="shared" si="18"/>
        <v>30.75</v>
      </c>
      <c r="L210" s="70"/>
      <c r="M210" s="75" t="str">
        <f t="shared" si="19"/>
        <v>Juin</v>
      </c>
    </row>
    <row r="211" spans="1:13" ht="15.75">
      <c r="A211" s="67">
        <v>204</v>
      </c>
      <c r="B211" s="32" t="s">
        <v>390</v>
      </c>
      <c r="C211" s="32" t="s">
        <v>391</v>
      </c>
      <c r="D211" s="69">
        <v>8</v>
      </c>
      <c r="E211" s="70">
        <v>9.5</v>
      </c>
      <c r="F211" s="71">
        <f t="shared" si="15"/>
        <v>8.75</v>
      </c>
      <c r="G211" s="71">
        <f t="shared" si="16"/>
        <v>26.25</v>
      </c>
      <c r="H211" s="72"/>
      <c r="I211" s="73">
        <f t="shared" si="17"/>
        <v>26.25</v>
      </c>
      <c r="J211" s="93"/>
      <c r="K211" s="73">
        <f t="shared" si="18"/>
        <v>26.25</v>
      </c>
      <c r="L211" s="70"/>
      <c r="M211" s="75" t="str">
        <f t="shared" si="19"/>
        <v>Juin</v>
      </c>
    </row>
    <row r="212" spans="1:13" ht="15.75">
      <c r="A212" s="67">
        <v>205</v>
      </c>
      <c r="B212" s="32" t="s">
        <v>392</v>
      </c>
      <c r="C212" s="32" t="s">
        <v>393</v>
      </c>
      <c r="D212" s="69">
        <v>6.5</v>
      </c>
      <c r="E212" s="70">
        <v>8.5</v>
      </c>
      <c r="F212" s="71">
        <f t="shared" si="15"/>
        <v>7.5</v>
      </c>
      <c r="G212" s="71">
        <f t="shared" si="16"/>
        <v>22.5</v>
      </c>
      <c r="H212" s="72"/>
      <c r="I212" s="73">
        <f t="shared" si="17"/>
        <v>22.5</v>
      </c>
      <c r="J212" s="93"/>
      <c r="K212" s="73">
        <f t="shared" si="18"/>
        <v>22.5</v>
      </c>
      <c r="L212" s="70"/>
      <c r="M212" s="75" t="str">
        <f t="shared" si="19"/>
        <v>Juin</v>
      </c>
    </row>
    <row r="213" spans="1:13" ht="15.75">
      <c r="A213" s="67">
        <v>206</v>
      </c>
      <c r="B213" s="33" t="s">
        <v>394</v>
      </c>
      <c r="C213" s="33" t="s">
        <v>62</v>
      </c>
      <c r="D213" s="69">
        <v>8.5</v>
      </c>
      <c r="E213" s="70">
        <v>11.5</v>
      </c>
      <c r="F213" s="71">
        <f t="shared" si="15"/>
        <v>10</v>
      </c>
      <c r="G213" s="71">
        <f t="shared" si="16"/>
        <v>30</v>
      </c>
      <c r="H213" s="72"/>
      <c r="I213" s="73">
        <f t="shared" si="17"/>
        <v>30</v>
      </c>
      <c r="J213" s="93"/>
      <c r="K213" s="73">
        <f t="shared" si="18"/>
        <v>30</v>
      </c>
      <c r="L213" s="70"/>
      <c r="M213" s="75" t="str">
        <f t="shared" si="19"/>
        <v>Juin</v>
      </c>
    </row>
    <row r="214" spans="1:13" ht="15.75">
      <c r="A214" s="67">
        <v>207</v>
      </c>
      <c r="B214" s="32" t="s">
        <v>395</v>
      </c>
      <c r="C214" s="32" t="s">
        <v>396</v>
      </c>
      <c r="D214" s="69">
        <v>6</v>
      </c>
      <c r="E214" s="70">
        <v>10</v>
      </c>
      <c r="F214" s="71">
        <f t="shared" si="15"/>
        <v>8</v>
      </c>
      <c r="G214" s="71">
        <f t="shared" si="16"/>
        <v>24</v>
      </c>
      <c r="H214" s="76"/>
      <c r="I214" s="73">
        <f t="shared" si="17"/>
        <v>24</v>
      </c>
      <c r="J214" s="73"/>
      <c r="K214" s="73">
        <f t="shared" si="18"/>
        <v>24</v>
      </c>
      <c r="L214" s="70"/>
      <c r="M214" s="75" t="str">
        <f t="shared" si="19"/>
        <v>Juin</v>
      </c>
    </row>
    <row r="215" spans="1:13" ht="15.75">
      <c r="A215" s="67">
        <v>208</v>
      </c>
      <c r="B215" s="32" t="s">
        <v>397</v>
      </c>
      <c r="C215" s="32" t="s">
        <v>398</v>
      </c>
      <c r="D215" s="69">
        <v>8.5</v>
      </c>
      <c r="E215" s="70">
        <v>11.5</v>
      </c>
      <c r="F215" s="71">
        <f t="shared" si="15"/>
        <v>10</v>
      </c>
      <c r="G215" s="71">
        <f t="shared" si="16"/>
        <v>30</v>
      </c>
      <c r="H215" s="76"/>
      <c r="I215" s="73">
        <f t="shared" si="17"/>
        <v>30</v>
      </c>
      <c r="J215" s="93"/>
      <c r="K215" s="73">
        <f t="shared" si="18"/>
        <v>30</v>
      </c>
      <c r="L215" s="70"/>
      <c r="M215" s="75" t="str">
        <f t="shared" si="19"/>
        <v>Juin</v>
      </c>
    </row>
    <row r="216" spans="1:13" ht="15.75">
      <c r="A216" s="67">
        <v>209</v>
      </c>
      <c r="B216" s="33" t="s">
        <v>399</v>
      </c>
      <c r="C216" s="33" t="s">
        <v>122</v>
      </c>
      <c r="D216" s="69">
        <v>8.5</v>
      </c>
      <c r="E216" s="70">
        <v>11.5</v>
      </c>
      <c r="F216" s="71">
        <f t="shared" si="15"/>
        <v>10</v>
      </c>
      <c r="G216" s="71">
        <f t="shared" si="16"/>
        <v>30</v>
      </c>
      <c r="H216" s="72"/>
      <c r="I216" s="73">
        <f t="shared" si="17"/>
        <v>30</v>
      </c>
      <c r="J216" s="93"/>
      <c r="K216" s="73">
        <f t="shared" si="18"/>
        <v>30</v>
      </c>
      <c r="L216" s="70"/>
      <c r="M216" s="75" t="str">
        <f t="shared" si="19"/>
        <v>Juin</v>
      </c>
    </row>
    <row r="217" spans="1:13" ht="15.75">
      <c r="A217" s="67">
        <v>210</v>
      </c>
      <c r="B217" s="32" t="s">
        <v>400</v>
      </c>
      <c r="C217" s="32" t="s">
        <v>401</v>
      </c>
      <c r="D217" s="69">
        <v>5.25</v>
      </c>
      <c r="E217" s="70">
        <v>5</v>
      </c>
      <c r="F217" s="71">
        <f t="shared" si="15"/>
        <v>5.125</v>
      </c>
      <c r="G217" s="71">
        <f t="shared" si="16"/>
        <v>15.375</v>
      </c>
      <c r="H217" s="76"/>
      <c r="I217" s="73">
        <f t="shared" si="17"/>
        <v>15.375</v>
      </c>
      <c r="J217" s="93"/>
      <c r="K217" s="73">
        <f t="shared" si="18"/>
        <v>15.375</v>
      </c>
      <c r="L217" s="70"/>
      <c r="M217" s="75" t="str">
        <f t="shared" si="19"/>
        <v>Juin</v>
      </c>
    </row>
    <row r="218" spans="1:13" ht="15.75">
      <c r="A218" s="67">
        <v>211</v>
      </c>
      <c r="B218" s="32" t="s">
        <v>400</v>
      </c>
      <c r="C218" s="32" t="s">
        <v>402</v>
      </c>
      <c r="D218" s="69">
        <v>5</v>
      </c>
      <c r="E218" s="70">
        <v>5.5</v>
      </c>
      <c r="F218" s="71">
        <f t="shared" si="15"/>
        <v>5.25</v>
      </c>
      <c r="G218" s="71">
        <f t="shared" si="16"/>
        <v>15.75</v>
      </c>
      <c r="H218" s="72"/>
      <c r="I218" s="73">
        <f t="shared" si="17"/>
        <v>15.75</v>
      </c>
      <c r="J218" s="93"/>
      <c r="K218" s="73">
        <f t="shared" si="18"/>
        <v>15.75</v>
      </c>
      <c r="L218" s="70"/>
      <c r="M218" s="75" t="str">
        <f t="shared" si="19"/>
        <v>Juin</v>
      </c>
    </row>
    <row r="219" spans="1:13" ht="15.75">
      <c r="A219" s="67">
        <v>212</v>
      </c>
      <c r="B219" s="33" t="s">
        <v>400</v>
      </c>
      <c r="C219" s="33" t="s">
        <v>159</v>
      </c>
      <c r="D219" s="69">
        <v>0.5</v>
      </c>
      <c r="E219" s="70">
        <v>8.5</v>
      </c>
      <c r="F219" s="71">
        <f t="shared" si="15"/>
        <v>4.5</v>
      </c>
      <c r="G219" s="71">
        <f t="shared" si="16"/>
        <v>13.5</v>
      </c>
      <c r="H219" s="72"/>
      <c r="I219" s="73">
        <f t="shared" si="17"/>
        <v>13.5</v>
      </c>
      <c r="J219" s="93"/>
      <c r="K219" s="73">
        <f t="shared" si="18"/>
        <v>13.5</v>
      </c>
      <c r="L219" s="70"/>
      <c r="M219" s="75" t="str">
        <f t="shared" si="19"/>
        <v>Juin</v>
      </c>
    </row>
    <row r="220" spans="1:13" ht="15.75">
      <c r="A220" s="67">
        <v>213</v>
      </c>
      <c r="B220" s="32" t="s">
        <v>403</v>
      </c>
      <c r="C220" s="32" t="s">
        <v>242</v>
      </c>
      <c r="D220" s="69">
        <v>5.5</v>
      </c>
      <c r="E220" s="70">
        <v>7.5</v>
      </c>
      <c r="F220" s="71">
        <f t="shared" si="15"/>
        <v>6.5</v>
      </c>
      <c r="G220" s="71">
        <f t="shared" si="16"/>
        <v>19.5</v>
      </c>
      <c r="H220" s="72"/>
      <c r="I220" s="73">
        <f t="shared" si="17"/>
        <v>19.5</v>
      </c>
      <c r="J220" s="93"/>
      <c r="K220" s="73">
        <f t="shared" si="18"/>
        <v>19.5</v>
      </c>
      <c r="L220" s="70"/>
      <c r="M220" s="75" t="str">
        <f t="shared" si="19"/>
        <v>Juin</v>
      </c>
    </row>
    <row r="221" spans="1:13" ht="15.75">
      <c r="A221" s="67">
        <v>214</v>
      </c>
      <c r="B221" s="32" t="s">
        <v>404</v>
      </c>
      <c r="C221" s="32" t="s">
        <v>405</v>
      </c>
      <c r="D221" s="69">
        <v>8.5</v>
      </c>
      <c r="E221" s="70">
        <v>12</v>
      </c>
      <c r="F221" s="71">
        <f t="shared" si="15"/>
        <v>10.25</v>
      </c>
      <c r="G221" s="71">
        <f t="shared" si="16"/>
        <v>30.75</v>
      </c>
      <c r="H221" s="72"/>
      <c r="I221" s="73">
        <f t="shared" si="17"/>
        <v>30.75</v>
      </c>
      <c r="J221" s="93"/>
      <c r="K221" s="73">
        <f t="shared" si="18"/>
        <v>30.75</v>
      </c>
      <c r="L221" s="85"/>
      <c r="M221" s="75" t="str">
        <f t="shared" si="19"/>
        <v>Juin</v>
      </c>
    </row>
    <row r="222" spans="1:13" ht="15.75">
      <c r="A222" s="67">
        <v>215</v>
      </c>
      <c r="B222" s="33" t="s">
        <v>406</v>
      </c>
      <c r="C222" s="33" t="s">
        <v>407</v>
      </c>
      <c r="D222" s="69">
        <v>7</v>
      </c>
      <c r="E222" s="70">
        <v>8</v>
      </c>
      <c r="F222" s="71">
        <f t="shared" si="15"/>
        <v>7.5</v>
      </c>
      <c r="G222" s="71">
        <f t="shared" si="16"/>
        <v>22.5</v>
      </c>
      <c r="H222" s="72"/>
      <c r="I222" s="73">
        <f t="shared" si="17"/>
        <v>22.5</v>
      </c>
      <c r="J222" s="93"/>
      <c r="K222" s="73">
        <f t="shared" si="18"/>
        <v>22.5</v>
      </c>
      <c r="L222" s="70"/>
      <c r="M222" s="75" t="str">
        <f t="shared" si="19"/>
        <v>Juin</v>
      </c>
    </row>
    <row r="223" spans="1:13" ht="15.75">
      <c r="A223" s="67">
        <v>216</v>
      </c>
      <c r="B223" s="33" t="s">
        <v>408</v>
      </c>
      <c r="C223" s="33" t="s">
        <v>409</v>
      </c>
      <c r="D223" s="69">
        <v>4.5</v>
      </c>
      <c r="E223" s="70">
        <v>12.5</v>
      </c>
      <c r="F223" s="71">
        <f t="shared" si="15"/>
        <v>8.5</v>
      </c>
      <c r="G223" s="71">
        <f t="shared" si="16"/>
        <v>25.5</v>
      </c>
      <c r="H223" s="72"/>
      <c r="I223" s="73">
        <f t="shared" si="17"/>
        <v>25.5</v>
      </c>
      <c r="J223" s="93"/>
      <c r="K223" s="73">
        <f t="shared" si="18"/>
        <v>25.5</v>
      </c>
      <c r="L223" s="70"/>
      <c r="M223" s="75" t="str">
        <f t="shared" si="19"/>
        <v>Juin</v>
      </c>
    </row>
    <row r="224" spans="1:13" ht="15.75">
      <c r="A224" s="67">
        <v>217</v>
      </c>
      <c r="B224" s="33" t="s">
        <v>410</v>
      </c>
      <c r="C224" s="33" t="s">
        <v>411</v>
      </c>
      <c r="D224" s="69">
        <v>9</v>
      </c>
      <c r="E224" s="70">
        <v>12.5</v>
      </c>
      <c r="F224" s="71">
        <f t="shared" si="15"/>
        <v>10.75</v>
      </c>
      <c r="G224" s="71">
        <f t="shared" si="16"/>
        <v>32.25</v>
      </c>
      <c r="H224" s="72"/>
      <c r="I224" s="73">
        <f t="shared" si="17"/>
        <v>32.25</v>
      </c>
      <c r="J224" s="93"/>
      <c r="K224" s="73">
        <f t="shared" si="18"/>
        <v>32.25</v>
      </c>
      <c r="L224" s="70"/>
      <c r="M224" s="75" t="str">
        <f t="shared" si="19"/>
        <v>Juin</v>
      </c>
    </row>
    <row r="225" spans="1:13" ht="15.75">
      <c r="A225" s="67">
        <v>218</v>
      </c>
      <c r="B225" s="79" t="s">
        <v>412</v>
      </c>
      <c r="C225" s="79" t="s">
        <v>413</v>
      </c>
      <c r="D225" s="69">
        <v>1.5</v>
      </c>
      <c r="E225" s="73">
        <v>6</v>
      </c>
      <c r="F225" s="71">
        <f t="shared" si="15"/>
        <v>3.75</v>
      </c>
      <c r="G225" s="71">
        <f t="shared" si="16"/>
        <v>11.25</v>
      </c>
      <c r="H225" s="72"/>
      <c r="I225" s="73">
        <f t="shared" si="17"/>
        <v>11.25</v>
      </c>
      <c r="J225" s="93"/>
      <c r="K225" s="73">
        <f t="shared" si="18"/>
        <v>11.25</v>
      </c>
      <c r="L225" s="70"/>
      <c r="M225" s="75" t="str">
        <f t="shared" si="19"/>
        <v>Juin</v>
      </c>
    </row>
    <row r="226" spans="1:13" ht="15.75">
      <c r="A226" s="67">
        <v>219</v>
      </c>
      <c r="B226" s="32" t="s">
        <v>414</v>
      </c>
      <c r="C226" s="32" t="s">
        <v>415</v>
      </c>
      <c r="D226" s="69">
        <v>0.25</v>
      </c>
      <c r="E226" s="73">
        <v>6</v>
      </c>
      <c r="F226" s="71">
        <f t="shared" si="15"/>
        <v>3.125</v>
      </c>
      <c r="G226" s="71">
        <f t="shared" si="16"/>
        <v>9.375</v>
      </c>
      <c r="H226" s="72"/>
      <c r="I226" s="73">
        <f t="shared" si="17"/>
        <v>9.375</v>
      </c>
      <c r="J226" s="93"/>
      <c r="K226" s="73">
        <f t="shared" si="18"/>
        <v>9.375</v>
      </c>
      <c r="L226" s="70"/>
      <c r="M226" s="75" t="str">
        <f t="shared" si="19"/>
        <v>Juin</v>
      </c>
    </row>
    <row r="227" spans="1:13" ht="15.75">
      <c r="A227" s="67">
        <v>220</v>
      </c>
      <c r="B227" s="32" t="s">
        <v>416</v>
      </c>
      <c r="C227" s="32" t="s">
        <v>417</v>
      </c>
      <c r="D227" s="82"/>
      <c r="E227" s="82"/>
      <c r="F227" s="71">
        <f t="shared" si="15"/>
        <v>10.5</v>
      </c>
      <c r="G227" s="71">
        <f t="shared" si="16"/>
        <v>31.5</v>
      </c>
      <c r="H227" s="76"/>
      <c r="I227" s="73">
        <f t="shared" si="17"/>
        <v>31.5</v>
      </c>
      <c r="J227" s="73"/>
      <c r="K227" s="73">
        <f t="shared" si="18"/>
        <v>31.5</v>
      </c>
      <c r="L227" s="70">
        <v>31.5</v>
      </c>
      <c r="M227" s="75" t="str">
        <f t="shared" si="19"/>
        <v>Juin</v>
      </c>
    </row>
    <row r="228" spans="1:13" ht="15.75">
      <c r="A228" s="67">
        <v>221</v>
      </c>
      <c r="B228" s="33" t="s">
        <v>418</v>
      </c>
      <c r="C228" s="33" t="s">
        <v>280</v>
      </c>
      <c r="D228" s="69">
        <v>3.5</v>
      </c>
      <c r="E228" s="73">
        <v>6.5</v>
      </c>
      <c r="F228" s="71">
        <f t="shared" si="15"/>
        <v>5</v>
      </c>
      <c r="G228" s="71">
        <f t="shared" si="16"/>
        <v>15</v>
      </c>
      <c r="H228" s="76"/>
      <c r="I228" s="73">
        <f t="shared" si="17"/>
        <v>15</v>
      </c>
      <c r="J228" s="73"/>
      <c r="K228" s="73">
        <f t="shared" si="18"/>
        <v>15</v>
      </c>
      <c r="L228" s="70"/>
      <c r="M228" s="75" t="str">
        <f t="shared" si="19"/>
        <v>Juin</v>
      </c>
    </row>
    <row r="229" spans="1:13" ht="15.75">
      <c r="A229" s="67">
        <v>222</v>
      </c>
      <c r="B229" s="32" t="s">
        <v>419</v>
      </c>
      <c r="C229" s="32" t="s">
        <v>50</v>
      </c>
      <c r="D229" s="69">
        <v>14</v>
      </c>
      <c r="E229" s="70">
        <v>12.5</v>
      </c>
      <c r="F229" s="71">
        <f t="shared" si="15"/>
        <v>13.25</v>
      </c>
      <c r="G229" s="71">
        <f t="shared" si="16"/>
        <v>39.75</v>
      </c>
      <c r="H229" s="72"/>
      <c r="I229" s="73">
        <f t="shared" si="17"/>
        <v>39.75</v>
      </c>
      <c r="J229" s="93"/>
      <c r="K229" s="73">
        <f t="shared" si="18"/>
        <v>39.75</v>
      </c>
      <c r="L229" s="85"/>
      <c r="M229" s="75" t="str">
        <f t="shared" si="19"/>
        <v>Juin</v>
      </c>
    </row>
    <row r="230" spans="1:13" ht="15.75">
      <c r="A230" s="67">
        <v>223</v>
      </c>
      <c r="B230" s="32" t="s">
        <v>420</v>
      </c>
      <c r="C230" s="32" t="s">
        <v>212</v>
      </c>
      <c r="D230" s="69">
        <v>3</v>
      </c>
      <c r="E230" s="70">
        <v>9.5</v>
      </c>
      <c r="F230" s="71">
        <f t="shared" si="15"/>
        <v>6.25</v>
      </c>
      <c r="G230" s="71">
        <f t="shared" si="16"/>
        <v>18.75</v>
      </c>
      <c r="H230" s="76"/>
      <c r="I230" s="73">
        <f t="shared" si="17"/>
        <v>18.75</v>
      </c>
      <c r="J230" s="93"/>
      <c r="K230" s="73">
        <f t="shared" si="18"/>
        <v>18.75</v>
      </c>
      <c r="L230" s="70"/>
      <c r="M230" s="75" t="str">
        <f t="shared" si="19"/>
        <v>Juin</v>
      </c>
    </row>
    <row r="231" spans="1:13" ht="15.75">
      <c r="A231" s="67">
        <v>224</v>
      </c>
      <c r="B231" s="32" t="s">
        <v>421</v>
      </c>
      <c r="C231" s="32" t="s">
        <v>422</v>
      </c>
      <c r="D231" s="69">
        <v>10.5</v>
      </c>
      <c r="E231" s="70">
        <v>13</v>
      </c>
      <c r="F231" s="71">
        <f t="shared" si="15"/>
        <v>11.75</v>
      </c>
      <c r="G231" s="71">
        <f t="shared" si="16"/>
        <v>35.25</v>
      </c>
      <c r="H231" s="76"/>
      <c r="I231" s="73">
        <f t="shared" si="17"/>
        <v>35.25</v>
      </c>
      <c r="J231" s="73"/>
      <c r="K231" s="73">
        <f t="shared" si="18"/>
        <v>35.25</v>
      </c>
      <c r="L231" s="70"/>
      <c r="M231" s="75" t="str">
        <f t="shared" si="19"/>
        <v>Juin</v>
      </c>
    </row>
    <row r="232" spans="1:13" ht="15.75">
      <c r="A232" s="67">
        <v>225</v>
      </c>
      <c r="B232" s="32" t="s">
        <v>423</v>
      </c>
      <c r="C232" s="32" t="s">
        <v>424</v>
      </c>
      <c r="D232" s="69">
        <v>0.25</v>
      </c>
      <c r="E232" s="69"/>
      <c r="F232" s="71">
        <f t="shared" si="15"/>
        <v>0.125</v>
      </c>
      <c r="G232" s="71">
        <f t="shared" si="16"/>
        <v>0.375</v>
      </c>
      <c r="H232" s="76"/>
      <c r="I232" s="73">
        <f t="shared" si="17"/>
        <v>0.375</v>
      </c>
      <c r="J232" s="73"/>
      <c r="K232" s="73">
        <f t="shared" si="18"/>
        <v>0.375</v>
      </c>
      <c r="L232" s="70"/>
      <c r="M232" s="75" t="str">
        <f t="shared" si="19"/>
        <v>Juin</v>
      </c>
    </row>
    <row r="233" spans="1:13" ht="15.75">
      <c r="A233" s="67">
        <v>226</v>
      </c>
      <c r="B233" s="32" t="s">
        <v>425</v>
      </c>
      <c r="C233" s="32" t="s">
        <v>426</v>
      </c>
      <c r="D233" s="69">
        <v>7.5</v>
      </c>
      <c r="E233" s="70">
        <v>9</v>
      </c>
      <c r="F233" s="71">
        <f t="shared" si="15"/>
        <v>8.25</v>
      </c>
      <c r="G233" s="71">
        <f t="shared" si="16"/>
        <v>24.75</v>
      </c>
      <c r="H233" s="72"/>
      <c r="I233" s="73">
        <f t="shared" si="17"/>
        <v>24.75</v>
      </c>
      <c r="J233" s="93"/>
      <c r="K233" s="73">
        <f t="shared" si="18"/>
        <v>24.75</v>
      </c>
      <c r="L233" s="85"/>
      <c r="M233" s="75" t="str">
        <f t="shared" si="19"/>
        <v>Juin</v>
      </c>
    </row>
    <row r="234" spans="1:13" ht="15.75">
      <c r="A234" s="67">
        <v>227</v>
      </c>
      <c r="B234" s="32" t="s">
        <v>427</v>
      </c>
      <c r="C234" s="32" t="s">
        <v>23</v>
      </c>
      <c r="D234" s="69">
        <v>11</v>
      </c>
      <c r="E234" s="70">
        <v>12</v>
      </c>
      <c r="F234" s="71">
        <f t="shared" si="15"/>
        <v>11.5</v>
      </c>
      <c r="G234" s="71">
        <f t="shared" si="16"/>
        <v>34.5</v>
      </c>
      <c r="H234" s="72"/>
      <c r="I234" s="73">
        <f t="shared" si="17"/>
        <v>34.5</v>
      </c>
      <c r="J234" s="93"/>
      <c r="K234" s="73">
        <f t="shared" si="18"/>
        <v>34.5</v>
      </c>
      <c r="L234" s="70"/>
      <c r="M234" s="75" t="str">
        <f t="shared" si="19"/>
        <v>Juin</v>
      </c>
    </row>
    <row r="235" spans="1:13" ht="15.75">
      <c r="A235" s="67">
        <v>228</v>
      </c>
      <c r="B235" s="88" t="s">
        <v>428</v>
      </c>
      <c r="C235" s="88" t="s">
        <v>429</v>
      </c>
      <c r="D235" s="69">
        <v>8.5</v>
      </c>
      <c r="E235" s="70">
        <v>8</v>
      </c>
      <c r="F235" s="71">
        <f t="shared" si="15"/>
        <v>8.25</v>
      </c>
      <c r="G235" s="71">
        <f t="shared" si="16"/>
        <v>24.75</v>
      </c>
      <c r="H235" s="72"/>
      <c r="I235" s="73">
        <f t="shared" si="17"/>
        <v>24.75</v>
      </c>
      <c r="J235" s="93"/>
      <c r="K235" s="73">
        <f t="shared" si="18"/>
        <v>24.75</v>
      </c>
      <c r="L235" s="85"/>
      <c r="M235" s="75" t="str">
        <f t="shared" si="19"/>
        <v>Juin</v>
      </c>
    </row>
    <row r="236" spans="1:13" ht="15.75">
      <c r="A236" s="67">
        <v>229</v>
      </c>
      <c r="B236" s="88" t="s">
        <v>430</v>
      </c>
      <c r="C236" s="88" t="s">
        <v>431</v>
      </c>
      <c r="D236" s="82"/>
      <c r="E236" s="82"/>
      <c r="F236" s="71">
        <f t="shared" si="15"/>
        <v>10.5</v>
      </c>
      <c r="G236" s="71">
        <f t="shared" si="16"/>
        <v>31.5</v>
      </c>
      <c r="H236" s="76"/>
      <c r="I236" s="73">
        <f t="shared" si="17"/>
        <v>31.5</v>
      </c>
      <c r="J236" s="73"/>
      <c r="K236" s="73">
        <f t="shared" si="18"/>
        <v>31.5</v>
      </c>
      <c r="L236" s="70">
        <v>31.5</v>
      </c>
      <c r="M236" s="75" t="str">
        <f t="shared" si="19"/>
        <v>Juin</v>
      </c>
    </row>
    <row r="237" spans="1:13" ht="15.75">
      <c r="A237" s="67">
        <v>230</v>
      </c>
      <c r="B237" s="88" t="s">
        <v>432</v>
      </c>
      <c r="C237" s="88" t="s">
        <v>433</v>
      </c>
      <c r="D237" s="69">
        <v>5</v>
      </c>
      <c r="E237" s="70">
        <v>7</v>
      </c>
      <c r="F237" s="71">
        <f t="shared" si="15"/>
        <v>6</v>
      </c>
      <c r="G237" s="71">
        <f t="shared" si="16"/>
        <v>18</v>
      </c>
      <c r="H237" s="76"/>
      <c r="I237" s="73">
        <f t="shared" si="17"/>
        <v>18</v>
      </c>
      <c r="J237" s="93"/>
      <c r="K237" s="73">
        <f t="shared" si="18"/>
        <v>18</v>
      </c>
      <c r="L237" s="70"/>
      <c r="M237" s="75" t="str">
        <f t="shared" si="19"/>
        <v>Juin</v>
      </c>
    </row>
    <row r="238" spans="1:13" ht="30">
      <c r="A238" s="67">
        <v>231</v>
      </c>
      <c r="B238" s="33" t="s">
        <v>434</v>
      </c>
      <c r="C238" s="33" t="s">
        <v>435</v>
      </c>
      <c r="D238" s="69">
        <v>1.25</v>
      </c>
      <c r="E238" s="70">
        <v>9</v>
      </c>
      <c r="F238" s="71">
        <f t="shared" si="15"/>
        <v>5.125</v>
      </c>
      <c r="G238" s="71">
        <f t="shared" si="16"/>
        <v>15.375</v>
      </c>
      <c r="H238" s="72"/>
      <c r="I238" s="73">
        <f t="shared" si="17"/>
        <v>15.375</v>
      </c>
      <c r="J238" s="93"/>
      <c r="K238" s="73">
        <f t="shared" si="18"/>
        <v>15.375</v>
      </c>
      <c r="L238" s="70"/>
      <c r="M238" s="75" t="str">
        <f t="shared" si="19"/>
        <v>Juin</v>
      </c>
    </row>
    <row r="239" spans="1:13" ht="15.75">
      <c r="A239" s="67">
        <v>232</v>
      </c>
      <c r="B239" s="32" t="s">
        <v>436</v>
      </c>
      <c r="C239" s="32" t="s">
        <v>437</v>
      </c>
      <c r="D239" s="69">
        <v>8</v>
      </c>
      <c r="E239" s="70">
        <v>12</v>
      </c>
      <c r="F239" s="71">
        <f t="shared" si="15"/>
        <v>10</v>
      </c>
      <c r="G239" s="71">
        <f t="shared" si="16"/>
        <v>30</v>
      </c>
      <c r="H239" s="72"/>
      <c r="I239" s="73">
        <f t="shared" si="17"/>
        <v>30</v>
      </c>
      <c r="J239" s="93"/>
      <c r="K239" s="73">
        <f t="shared" si="18"/>
        <v>30</v>
      </c>
      <c r="L239" s="70"/>
      <c r="M239" s="75" t="str">
        <f t="shared" si="19"/>
        <v>Juin</v>
      </c>
    </row>
    <row r="240" spans="1:13" ht="15.75">
      <c r="A240" s="67">
        <v>233</v>
      </c>
      <c r="B240" s="32" t="s">
        <v>438</v>
      </c>
      <c r="C240" s="32" t="s">
        <v>439</v>
      </c>
      <c r="D240" s="69">
        <v>10</v>
      </c>
      <c r="E240" s="70">
        <v>11.5</v>
      </c>
      <c r="F240" s="71">
        <f t="shared" si="15"/>
        <v>10.75</v>
      </c>
      <c r="G240" s="71">
        <f t="shared" si="16"/>
        <v>32.25</v>
      </c>
      <c r="H240" s="76"/>
      <c r="I240" s="73">
        <f t="shared" si="17"/>
        <v>32.25</v>
      </c>
      <c r="J240" s="93"/>
      <c r="K240" s="73">
        <f t="shared" si="18"/>
        <v>32.25</v>
      </c>
      <c r="L240" s="70"/>
      <c r="M240" s="75" t="str">
        <f t="shared" si="19"/>
        <v>Juin</v>
      </c>
    </row>
    <row r="241" spans="1:13" ht="15.75">
      <c r="A241" s="67">
        <v>234</v>
      </c>
      <c r="B241" s="33" t="s">
        <v>438</v>
      </c>
      <c r="C241" s="33" t="s">
        <v>440</v>
      </c>
      <c r="D241" s="69">
        <v>9</v>
      </c>
      <c r="E241" s="70">
        <v>8.5</v>
      </c>
      <c r="F241" s="71">
        <f t="shared" si="15"/>
        <v>8.75</v>
      </c>
      <c r="G241" s="71">
        <f t="shared" si="16"/>
        <v>26.25</v>
      </c>
      <c r="H241" s="72"/>
      <c r="I241" s="73">
        <f t="shared" si="17"/>
        <v>26.25</v>
      </c>
      <c r="J241" s="93"/>
      <c r="K241" s="73">
        <f t="shared" si="18"/>
        <v>26.25</v>
      </c>
      <c r="L241" s="85"/>
      <c r="M241" s="75" t="str">
        <f t="shared" si="19"/>
        <v>Juin</v>
      </c>
    </row>
    <row r="242" spans="1:13" ht="15.75">
      <c r="A242" s="67">
        <v>235</v>
      </c>
      <c r="B242" s="32" t="s">
        <v>441</v>
      </c>
      <c r="C242" s="32" t="s">
        <v>442</v>
      </c>
      <c r="D242" s="69">
        <v>12</v>
      </c>
      <c r="E242" s="70">
        <v>8</v>
      </c>
      <c r="F242" s="71">
        <f t="shared" si="15"/>
        <v>10</v>
      </c>
      <c r="G242" s="71">
        <f t="shared" si="16"/>
        <v>30</v>
      </c>
      <c r="H242" s="72"/>
      <c r="I242" s="73">
        <f t="shared" si="17"/>
        <v>30</v>
      </c>
      <c r="J242" s="93"/>
      <c r="K242" s="73">
        <f t="shared" si="18"/>
        <v>30</v>
      </c>
      <c r="L242" s="70"/>
      <c r="M242" s="75" t="str">
        <f t="shared" si="19"/>
        <v>Juin</v>
      </c>
    </row>
    <row r="243" spans="1:13" ht="15.75">
      <c r="A243" s="67">
        <v>236</v>
      </c>
      <c r="B243" s="32" t="s">
        <v>443</v>
      </c>
      <c r="C243" s="32" t="s">
        <v>444</v>
      </c>
      <c r="D243" s="69">
        <v>1</v>
      </c>
      <c r="E243" s="73">
        <v>5.5</v>
      </c>
      <c r="F243" s="71">
        <f t="shared" si="15"/>
        <v>3.25</v>
      </c>
      <c r="G243" s="71">
        <f t="shared" si="16"/>
        <v>9.75</v>
      </c>
      <c r="H243" s="72"/>
      <c r="I243" s="73">
        <f t="shared" si="17"/>
        <v>9.75</v>
      </c>
      <c r="J243" s="93"/>
      <c r="K243" s="73">
        <f t="shared" si="18"/>
        <v>9.75</v>
      </c>
      <c r="L243" s="85"/>
      <c r="M243" s="75" t="str">
        <f t="shared" si="19"/>
        <v>Juin</v>
      </c>
    </row>
    <row r="244" spans="1:13" ht="15.75">
      <c r="A244" s="67">
        <v>237</v>
      </c>
      <c r="B244" s="32" t="s">
        <v>445</v>
      </c>
      <c r="C244" s="32" t="s">
        <v>446</v>
      </c>
      <c r="D244" s="69">
        <v>1</v>
      </c>
      <c r="E244" s="70">
        <v>7.5</v>
      </c>
      <c r="F244" s="71">
        <f t="shared" si="15"/>
        <v>4.25</v>
      </c>
      <c r="G244" s="71">
        <f t="shared" si="16"/>
        <v>12.75</v>
      </c>
      <c r="H244" s="72"/>
      <c r="I244" s="73">
        <f t="shared" si="17"/>
        <v>12.75</v>
      </c>
      <c r="J244" s="93"/>
      <c r="K244" s="73">
        <f t="shared" si="18"/>
        <v>12.75</v>
      </c>
      <c r="L244" s="70"/>
      <c r="M244" s="75" t="str">
        <f t="shared" si="19"/>
        <v>Juin</v>
      </c>
    </row>
    <row r="245" spans="1:13" ht="15.75">
      <c r="A245" s="67">
        <v>238</v>
      </c>
      <c r="B245" s="32" t="s">
        <v>447</v>
      </c>
      <c r="C245" s="32" t="s">
        <v>98</v>
      </c>
      <c r="D245" s="69">
        <v>11</v>
      </c>
      <c r="E245" s="70">
        <v>13.5</v>
      </c>
      <c r="F245" s="71">
        <f t="shared" si="15"/>
        <v>12.25</v>
      </c>
      <c r="G245" s="71">
        <f t="shared" si="16"/>
        <v>36.75</v>
      </c>
      <c r="H245" s="72"/>
      <c r="I245" s="73">
        <f t="shared" si="17"/>
        <v>36.75</v>
      </c>
      <c r="J245" s="93"/>
      <c r="K245" s="73">
        <f t="shared" si="18"/>
        <v>36.75</v>
      </c>
      <c r="L245" s="70"/>
      <c r="M245" s="75" t="str">
        <f t="shared" si="19"/>
        <v>Juin</v>
      </c>
    </row>
    <row r="246" spans="1:13" ht="15.75">
      <c r="A246" s="67">
        <v>239</v>
      </c>
      <c r="B246" s="33" t="s">
        <v>448</v>
      </c>
      <c r="C246" s="33" t="s">
        <v>449</v>
      </c>
      <c r="D246" s="69">
        <v>6.5</v>
      </c>
      <c r="E246" s="70">
        <v>8</v>
      </c>
      <c r="F246" s="71">
        <f t="shared" si="15"/>
        <v>7.25</v>
      </c>
      <c r="G246" s="71">
        <f t="shared" si="16"/>
        <v>21.75</v>
      </c>
      <c r="H246" s="76"/>
      <c r="I246" s="73">
        <f t="shared" si="17"/>
        <v>21.75</v>
      </c>
      <c r="J246" s="73"/>
      <c r="K246" s="73">
        <f t="shared" si="18"/>
        <v>21.75</v>
      </c>
      <c r="L246" s="70"/>
      <c r="M246" s="75" t="str">
        <f t="shared" si="19"/>
        <v>Juin</v>
      </c>
    </row>
    <row r="247" spans="1:13" ht="15.75">
      <c r="A247" s="67">
        <v>240</v>
      </c>
      <c r="B247" s="32" t="s">
        <v>450</v>
      </c>
      <c r="C247" s="32" t="s">
        <v>216</v>
      </c>
      <c r="D247" s="69">
        <v>9</v>
      </c>
      <c r="E247" s="70">
        <v>11.5</v>
      </c>
      <c r="F247" s="71">
        <f t="shared" si="15"/>
        <v>10.25</v>
      </c>
      <c r="G247" s="71">
        <f t="shared" si="16"/>
        <v>30.75</v>
      </c>
      <c r="H247" s="76"/>
      <c r="I247" s="73">
        <f t="shared" si="17"/>
        <v>30.75</v>
      </c>
      <c r="J247" s="93"/>
      <c r="K247" s="73">
        <f t="shared" si="18"/>
        <v>30.75</v>
      </c>
      <c r="L247" s="70"/>
      <c r="M247" s="75" t="str">
        <f t="shared" si="19"/>
        <v>Juin</v>
      </c>
    </row>
    <row r="248" spans="1:13" ht="15.75">
      <c r="A248" s="67">
        <v>241</v>
      </c>
      <c r="B248" s="33" t="s">
        <v>451</v>
      </c>
      <c r="C248" s="33" t="s">
        <v>452</v>
      </c>
      <c r="D248" s="69">
        <v>10</v>
      </c>
      <c r="E248" s="70">
        <v>10.5</v>
      </c>
      <c r="F248" s="71">
        <f t="shared" si="15"/>
        <v>10.25</v>
      </c>
      <c r="G248" s="71">
        <f t="shared" si="16"/>
        <v>30.75</v>
      </c>
      <c r="H248" s="72"/>
      <c r="I248" s="73">
        <f t="shared" si="17"/>
        <v>30.75</v>
      </c>
      <c r="J248" s="93"/>
      <c r="K248" s="73">
        <f t="shared" si="18"/>
        <v>30.75</v>
      </c>
      <c r="L248" s="70"/>
      <c r="M248" s="75" t="str">
        <f t="shared" si="19"/>
        <v>Juin</v>
      </c>
    </row>
    <row r="249" spans="1:13" ht="15.75">
      <c r="A249" s="67">
        <v>242</v>
      </c>
      <c r="B249" s="32" t="s">
        <v>453</v>
      </c>
      <c r="C249" s="32" t="s">
        <v>454</v>
      </c>
      <c r="D249" s="69">
        <v>11</v>
      </c>
      <c r="E249" s="70">
        <v>13</v>
      </c>
      <c r="F249" s="71">
        <f t="shared" si="15"/>
        <v>12</v>
      </c>
      <c r="G249" s="71">
        <f t="shared" si="16"/>
        <v>36</v>
      </c>
      <c r="H249" s="72"/>
      <c r="I249" s="73">
        <f t="shared" si="17"/>
        <v>36</v>
      </c>
      <c r="J249" s="94"/>
      <c r="K249" s="73">
        <f t="shared" si="18"/>
        <v>36</v>
      </c>
      <c r="L249" s="70"/>
      <c r="M249" s="75" t="str">
        <f t="shared" si="19"/>
        <v>Juin</v>
      </c>
    </row>
    <row r="250" spans="1:13" ht="15.75">
      <c r="A250" s="67">
        <v>243</v>
      </c>
      <c r="B250" s="32" t="s">
        <v>453</v>
      </c>
      <c r="C250" s="32" t="s">
        <v>455</v>
      </c>
      <c r="D250" s="69">
        <v>6</v>
      </c>
      <c r="E250" s="70">
        <v>8.5</v>
      </c>
      <c r="F250" s="71">
        <f t="shared" si="15"/>
        <v>7.25</v>
      </c>
      <c r="G250" s="71">
        <f t="shared" si="16"/>
        <v>21.75</v>
      </c>
      <c r="H250" s="76"/>
      <c r="I250" s="73">
        <f t="shared" si="17"/>
        <v>21.75</v>
      </c>
      <c r="J250" s="94"/>
      <c r="K250" s="73">
        <f t="shared" si="18"/>
        <v>21.75</v>
      </c>
      <c r="L250" s="70"/>
      <c r="M250" s="75" t="str">
        <f t="shared" si="19"/>
        <v>Juin</v>
      </c>
    </row>
    <row r="251" spans="1:13" ht="15.75">
      <c r="A251" s="67">
        <v>244</v>
      </c>
      <c r="B251" s="33" t="s">
        <v>456</v>
      </c>
      <c r="C251" s="33" t="s">
        <v>457</v>
      </c>
      <c r="D251" s="69">
        <v>14.5</v>
      </c>
      <c r="E251" s="70">
        <v>13</v>
      </c>
      <c r="F251" s="71">
        <f t="shared" si="15"/>
        <v>13.75</v>
      </c>
      <c r="G251" s="71">
        <f t="shared" si="16"/>
        <v>41.25</v>
      </c>
      <c r="H251" s="72"/>
      <c r="I251" s="73">
        <f t="shared" si="17"/>
        <v>41.25</v>
      </c>
      <c r="J251" s="94"/>
      <c r="K251" s="73">
        <f t="shared" si="18"/>
        <v>41.25</v>
      </c>
      <c r="L251" s="70"/>
      <c r="M251" s="75" t="str">
        <f t="shared" si="19"/>
        <v>Juin</v>
      </c>
    </row>
    <row r="252" spans="1:13" ht="15.75">
      <c r="A252" s="67">
        <v>245</v>
      </c>
      <c r="B252" s="32" t="s">
        <v>458</v>
      </c>
      <c r="C252" s="32" t="s">
        <v>459</v>
      </c>
      <c r="D252" s="69">
        <v>14.5</v>
      </c>
      <c r="E252" s="70">
        <v>11</v>
      </c>
      <c r="F252" s="71">
        <f t="shared" si="15"/>
        <v>12.75</v>
      </c>
      <c r="G252" s="71">
        <f t="shared" si="16"/>
        <v>38.25</v>
      </c>
      <c r="H252" s="72"/>
      <c r="I252" s="73">
        <f t="shared" si="17"/>
        <v>38.25</v>
      </c>
      <c r="J252" s="94"/>
      <c r="K252" s="73">
        <f t="shared" si="18"/>
        <v>38.25</v>
      </c>
      <c r="L252" s="70"/>
      <c r="M252" s="75" t="str">
        <f t="shared" si="19"/>
        <v>Juin</v>
      </c>
    </row>
    <row r="253" spans="1:13" ht="15.75">
      <c r="A253" s="67">
        <v>246</v>
      </c>
      <c r="B253" s="33" t="s">
        <v>460</v>
      </c>
      <c r="C253" s="33" t="s">
        <v>133</v>
      </c>
      <c r="D253" s="69">
        <v>7.25</v>
      </c>
      <c r="E253" s="70">
        <v>8</v>
      </c>
      <c r="F253" s="71">
        <f t="shared" si="15"/>
        <v>7.625</v>
      </c>
      <c r="G253" s="71">
        <f t="shared" si="16"/>
        <v>22.875</v>
      </c>
      <c r="H253" s="76"/>
      <c r="I253" s="73">
        <f t="shared" si="17"/>
        <v>22.875</v>
      </c>
      <c r="J253" s="94"/>
      <c r="K253" s="73">
        <f t="shared" si="18"/>
        <v>22.875</v>
      </c>
      <c r="L253" s="70"/>
      <c r="M253" s="75" t="str">
        <f t="shared" si="19"/>
        <v>Juin</v>
      </c>
    </row>
    <row r="254" spans="1:13" ht="15.75">
      <c r="A254" s="67">
        <v>247</v>
      </c>
      <c r="B254" s="33" t="s">
        <v>461</v>
      </c>
      <c r="C254" s="33" t="s">
        <v>462</v>
      </c>
      <c r="D254" s="69">
        <v>3</v>
      </c>
      <c r="E254" s="70">
        <v>12</v>
      </c>
      <c r="F254" s="71">
        <f t="shared" si="15"/>
        <v>7.5</v>
      </c>
      <c r="G254" s="71">
        <f t="shared" si="16"/>
        <v>22.5</v>
      </c>
      <c r="H254" s="72"/>
      <c r="I254" s="73">
        <f t="shared" si="17"/>
        <v>22.5</v>
      </c>
      <c r="J254" s="94"/>
      <c r="K254" s="73">
        <f t="shared" si="18"/>
        <v>22.5</v>
      </c>
      <c r="L254" s="70"/>
      <c r="M254" s="75" t="str">
        <f t="shared" si="19"/>
        <v>Juin</v>
      </c>
    </row>
    <row r="255" spans="1:13" ht="15.75">
      <c r="A255" s="67">
        <v>248</v>
      </c>
      <c r="B255" s="33" t="s">
        <v>463</v>
      </c>
      <c r="C255" s="33" t="s">
        <v>464</v>
      </c>
      <c r="D255" s="69">
        <v>0.5</v>
      </c>
      <c r="E255" s="71">
        <v>4.5</v>
      </c>
      <c r="F255" s="71">
        <f t="shared" si="15"/>
        <v>2.5</v>
      </c>
      <c r="G255" s="71">
        <f t="shared" si="16"/>
        <v>7.5</v>
      </c>
      <c r="H255" s="76"/>
      <c r="I255" s="73">
        <f t="shared" si="17"/>
        <v>7.5</v>
      </c>
      <c r="J255" s="73"/>
      <c r="K255" s="73">
        <f t="shared" si="18"/>
        <v>7.5</v>
      </c>
      <c r="L255" s="70"/>
      <c r="M255" s="75" t="str">
        <f t="shared" si="19"/>
        <v>Juin</v>
      </c>
    </row>
    <row r="256" spans="1:13" ht="15.75">
      <c r="A256" s="67">
        <v>249</v>
      </c>
      <c r="B256" s="32" t="s">
        <v>465</v>
      </c>
      <c r="C256" s="32" t="s">
        <v>440</v>
      </c>
      <c r="D256" s="69">
        <v>7</v>
      </c>
      <c r="E256" s="70">
        <v>10</v>
      </c>
      <c r="F256" s="71">
        <f t="shared" si="15"/>
        <v>8.5</v>
      </c>
      <c r="G256" s="71">
        <f t="shared" si="16"/>
        <v>25.5</v>
      </c>
      <c r="H256" s="72"/>
      <c r="I256" s="73">
        <f t="shared" si="17"/>
        <v>25.5</v>
      </c>
      <c r="J256" s="94"/>
      <c r="K256" s="73">
        <f t="shared" si="18"/>
        <v>25.5</v>
      </c>
      <c r="L256" s="70"/>
      <c r="M256" s="75" t="str">
        <f t="shared" si="19"/>
        <v>Juin</v>
      </c>
    </row>
    <row r="257" spans="1:13" ht="15.75">
      <c r="A257" s="67">
        <v>250</v>
      </c>
      <c r="B257" s="79" t="s">
        <v>466</v>
      </c>
      <c r="C257" s="79" t="s">
        <v>467</v>
      </c>
      <c r="D257" s="69">
        <v>10</v>
      </c>
      <c r="E257" s="73">
        <v>4</v>
      </c>
      <c r="F257" s="71">
        <f t="shared" si="15"/>
        <v>7</v>
      </c>
      <c r="G257" s="71">
        <f t="shared" si="16"/>
        <v>21</v>
      </c>
      <c r="H257" s="76"/>
      <c r="I257" s="73">
        <f t="shared" si="17"/>
        <v>21</v>
      </c>
      <c r="J257" s="73"/>
      <c r="K257" s="73">
        <f t="shared" si="18"/>
        <v>21</v>
      </c>
      <c r="L257" s="70"/>
      <c r="M257" s="75" t="str">
        <f t="shared" si="19"/>
        <v>Juin</v>
      </c>
    </row>
    <row r="258" spans="1:13" ht="15.75">
      <c r="A258" s="67">
        <v>251</v>
      </c>
      <c r="B258" s="95" t="s">
        <v>468</v>
      </c>
      <c r="C258" s="79" t="s">
        <v>186</v>
      </c>
      <c r="D258" s="69">
        <v>2.5</v>
      </c>
      <c r="E258" s="73">
        <v>5.5</v>
      </c>
      <c r="F258" s="71">
        <f t="shared" si="15"/>
        <v>4</v>
      </c>
      <c r="G258" s="71">
        <f t="shared" si="16"/>
        <v>12</v>
      </c>
      <c r="H258" s="76"/>
      <c r="I258" s="73">
        <f t="shared" si="17"/>
        <v>12</v>
      </c>
      <c r="J258" s="94"/>
      <c r="K258" s="73">
        <f t="shared" si="18"/>
        <v>12</v>
      </c>
      <c r="L258" s="70"/>
      <c r="M258" s="75" t="str">
        <f t="shared" si="19"/>
        <v>Juin</v>
      </c>
    </row>
    <row r="259" spans="1:13" ht="15.75">
      <c r="A259" s="67">
        <v>252</v>
      </c>
      <c r="B259" s="33" t="s">
        <v>469</v>
      </c>
      <c r="C259" s="33" t="s">
        <v>470</v>
      </c>
      <c r="D259" s="69">
        <v>0.5</v>
      </c>
      <c r="E259" s="91">
        <v>7</v>
      </c>
      <c r="F259" s="71">
        <f t="shared" si="15"/>
        <v>3.75</v>
      </c>
      <c r="G259" s="71">
        <f t="shared" si="16"/>
        <v>11.25</v>
      </c>
      <c r="H259" s="72"/>
      <c r="I259" s="73">
        <f t="shared" si="17"/>
        <v>11.25</v>
      </c>
      <c r="J259" s="94"/>
      <c r="K259" s="73">
        <f t="shared" si="18"/>
        <v>11.25</v>
      </c>
      <c r="L259" s="85"/>
      <c r="M259" s="75" t="str">
        <f t="shared" si="19"/>
        <v>Juin</v>
      </c>
    </row>
    <row r="260" spans="1:13" ht="15.75">
      <c r="A260" s="67">
        <v>253</v>
      </c>
      <c r="B260" s="32" t="s">
        <v>471</v>
      </c>
      <c r="C260" s="32" t="s">
        <v>167</v>
      </c>
      <c r="D260" s="69">
        <v>11.5</v>
      </c>
      <c r="E260" s="70">
        <v>8.5</v>
      </c>
      <c r="F260" s="71">
        <f t="shared" si="15"/>
        <v>10</v>
      </c>
      <c r="G260" s="71">
        <f t="shared" si="16"/>
        <v>30</v>
      </c>
      <c r="H260" s="72"/>
      <c r="I260" s="73">
        <f t="shared" si="17"/>
        <v>30</v>
      </c>
      <c r="J260" s="94"/>
      <c r="K260" s="73">
        <f t="shared" si="18"/>
        <v>30</v>
      </c>
      <c r="L260" s="70"/>
      <c r="M260" s="75" t="str">
        <f t="shared" si="19"/>
        <v>Juin</v>
      </c>
    </row>
    <row r="261" spans="1:13" ht="15.75">
      <c r="A261" s="67">
        <v>254</v>
      </c>
      <c r="B261" s="33" t="s">
        <v>472</v>
      </c>
      <c r="C261" s="33" t="s">
        <v>473</v>
      </c>
      <c r="D261" s="69">
        <v>4</v>
      </c>
      <c r="E261" s="70">
        <v>5.5</v>
      </c>
      <c r="F261" s="71">
        <f t="shared" si="15"/>
        <v>4.75</v>
      </c>
      <c r="G261" s="71">
        <f t="shared" si="16"/>
        <v>14.25</v>
      </c>
      <c r="H261" s="72"/>
      <c r="I261" s="73">
        <f t="shared" si="17"/>
        <v>14.25</v>
      </c>
      <c r="J261" s="94"/>
      <c r="K261" s="73">
        <f t="shared" si="18"/>
        <v>14.25</v>
      </c>
      <c r="L261" s="70"/>
      <c r="M261" s="75" t="str">
        <f t="shared" si="19"/>
        <v>Juin</v>
      </c>
    </row>
    <row r="262" spans="1:13" ht="15.75">
      <c r="A262" s="67">
        <v>255</v>
      </c>
      <c r="B262" s="33" t="s">
        <v>474</v>
      </c>
      <c r="C262" s="33" t="s">
        <v>475</v>
      </c>
      <c r="D262" s="69">
        <v>5</v>
      </c>
      <c r="E262" s="70">
        <v>7.5</v>
      </c>
      <c r="F262" s="71">
        <f t="shared" si="15"/>
        <v>6.25</v>
      </c>
      <c r="G262" s="71">
        <f t="shared" si="16"/>
        <v>18.75</v>
      </c>
      <c r="H262" s="72"/>
      <c r="I262" s="73">
        <f t="shared" si="17"/>
        <v>18.75</v>
      </c>
      <c r="J262" s="94"/>
      <c r="K262" s="73">
        <f t="shared" si="18"/>
        <v>18.75</v>
      </c>
      <c r="L262" s="70"/>
      <c r="M262" s="75" t="str">
        <f t="shared" si="19"/>
        <v>Juin</v>
      </c>
    </row>
    <row r="263" spans="1:13" ht="15.75">
      <c r="A263" s="67">
        <v>256</v>
      </c>
      <c r="B263" s="32" t="s">
        <v>478</v>
      </c>
      <c r="C263" s="32" t="s">
        <v>470</v>
      </c>
      <c r="D263" s="69">
        <v>4</v>
      </c>
      <c r="E263" s="70">
        <v>4.5</v>
      </c>
      <c r="F263" s="71">
        <f t="shared" si="15"/>
        <v>4.25</v>
      </c>
      <c r="G263" s="71">
        <f t="shared" si="16"/>
        <v>12.75</v>
      </c>
      <c r="H263" s="76"/>
      <c r="I263" s="73">
        <f t="shared" si="17"/>
        <v>12.75</v>
      </c>
      <c r="J263" s="73"/>
      <c r="K263" s="73">
        <f t="shared" si="18"/>
        <v>12.75</v>
      </c>
      <c r="L263" s="70"/>
      <c r="M263" s="75" t="str">
        <f t="shared" si="19"/>
        <v>Juin</v>
      </c>
    </row>
    <row r="264" spans="1:13" ht="15.75">
      <c r="A264" s="67">
        <v>257</v>
      </c>
      <c r="B264" s="96" t="s">
        <v>476</v>
      </c>
      <c r="C264" s="96" t="s">
        <v>477</v>
      </c>
      <c r="D264" s="69">
        <v>6.75</v>
      </c>
      <c r="E264" s="74">
        <v>5.5</v>
      </c>
      <c r="F264" s="71">
        <f t="shared" si="15"/>
        <v>6.125</v>
      </c>
      <c r="G264" s="71">
        <f t="shared" si="16"/>
        <v>18.375</v>
      </c>
      <c r="H264" s="72"/>
      <c r="I264" s="73">
        <f t="shared" si="17"/>
        <v>18.375</v>
      </c>
      <c r="J264" s="94"/>
      <c r="K264" s="73">
        <f t="shared" si="18"/>
        <v>18.375</v>
      </c>
      <c r="L264" s="70"/>
      <c r="M264" s="75" t="str">
        <f t="shared" si="19"/>
        <v>Juin</v>
      </c>
    </row>
    <row r="265" spans="1:13" ht="15.75">
      <c r="A265" s="67">
        <v>258</v>
      </c>
      <c r="B265" s="32" t="s">
        <v>479</v>
      </c>
      <c r="C265" s="32" t="s">
        <v>480</v>
      </c>
      <c r="D265" s="69">
        <v>13</v>
      </c>
      <c r="E265" s="70">
        <v>12.5</v>
      </c>
      <c r="F265" s="71">
        <f t="shared" ref="F265:F328" si="20">IF(AND(D265=0,E265),L265/3,(D265+E265)/2)</f>
        <v>12.75</v>
      </c>
      <c r="G265" s="71">
        <f t="shared" ref="G265:G328" si="21">F265*3</f>
        <v>38.25</v>
      </c>
      <c r="H265" s="72"/>
      <c r="I265" s="73">
        <f t="shared" ref="I265:I328" si="22">MAX(H265*3,G265)</f>
        <v>38.25</v>
      </c>
      <c r="J265" s="94"/>
      <c r="K265" s="73">
        <f t="shared" ref="K265:K328" si="23">MAX(I265,J265*3)</f>
        <v>38.25</v>
      </c>
      <c r="L265" s="70"/>
      <c r="M265" s="75" t="str">
        <f t="shared" ref="M265:M328" si="24">IF(ISBLANK(J265),IF(ISBLANK(H265),"Juin","Synthèse"),"Rattrapage")</f>
        <v>Juin</v>
      </c>
    </row>
    <row r="266" spans="1:13" ht="15.75">
      <c r="A266" s="67">
        <v>259</v>
      </c>
      <c r="B266" s="33" t="s">
        <v>481</v>
      </c>
      <c r="C266" s="33" t="s">
        <v>482</v>
      </c>
      <c r="D266" s="69">
        <v>13</v>
      </c>
      <c r="E266" s="70">
        <v>10</v>
      </c>
      <c r="F266" s="71">
        <f t="shared" si="20"/>
        <v>11.5</v>
      </c>
      <c r="G266" s="71">
        <f t="shared" si="21"/>
        <v>34.5</v>
      </c>
      <c r="H266" s="76"/>
      <c r="I266" s="73">
        <f t="shared" si="22"/>
        <v>34.5</v>
      </c>
      <c r="J266" s="94"/>
      <c r="K266" s="73">
        <f t="shared" si="23"/>
        <v>34.5</v>
      </c>
      <c r="L266" s="70"/>
      <c r="M266" s="75" t="str">
        <f t="shared" si="24"/>
        <v>Juin</v>
      </c>
    </row>
    <row r="267" spans="1:13" ht="15.75">
      <c r="A267" s="67">
        <v>260</v>
      </c>
      <c r="B267" s="95" t="s">
        <v>483</v>
      </c>
      <c r="C267" s="95" t="s">
        <v>484</v>
      </c>
      <c r="D267" s="69">
        <v>2</v>
      </c>
      <c r="E267" s="70">
        <v>12</v>
      </c>
      <c r="F267" s="71">
        <f t="shared" si="20"/>
        <v>7</v>
      </c>
      <c r="G267" s="71">
        <f t="shared" si="21"/>
        <v>21</v>
      </c>
      <c r="H267" s="72"/>
      <c r="I267" s="73">
        <f t="shared" si="22"/>
        <v>21</v>
      </c>
      <c r="J267" s="94"/>
      <c r="K267" s="73">
        <f t="shared" si="23"/>
        <v>21</v>
      </c>
      <c r="L267" s="70"/>
      <c r="M267" s="75" t="str">
        <f t="shared" si="24"/>
        <v>Juin</v>
      </c>
    </row>
    <row r="268" spans="1:13" ht="15.75">
      <c r="A268" s="67">
        <v>261</v>
      </c>
      <c r="B268" s="95" t="s">
        <v>485</v>
      </c>
      <c r="C268" s="95" t="s">
        <v>486</v>
      </c>
      <c r="D268" s="69">
        <v>6.5</v>
      </c>
      <c r="E268" s="70">
        <v>9.5</v>
      </c>
      <c r="F268" s="71">
        <f t="shared" si="20"/>
        <v>8</v>
      </c>
      <c r="G268" s="71">
        <f t="shared" si="21"/>
        <v>24</v>
      </c>
      <c r="H268" s="72"/>
      <c r="I268" s="73">
        <f t="shared" si="22"/>
        <v>24</v>
      </c>
      <c r="J268" s="94"/>
      <c r="K268" s="73">
        <f t="shared" si="23"/>
        <v>24</v>
      </c>
      <c r="L268" s="70"/>
      <c r="M268" s="75" t="str">
        <f t="shared" si="24"/>
        <v>Juin</v>
      </c>
    </row>
    <row r="269" spans="1:13" ht="15.75">
      <c r="A269" s="67">
        <v>262</v>
      </c>
      <c r="B269" s="32" t="s">
        <v>487</v>
      </c>
      <c r="C269" s="32" t="s">
        <v>488</v>
      </c>
      <c r="D269" s="69">
        <v>3.25</v>
      </c>
      <c r="E269" s="70">
        <v>7.5</v>
      </c>
      <c r="F269" s="71">
        <f t="shared" si="20"/>
        <v>5.375</v>
      </c>
      <c r="G269" s="71">
        <f t="shared" si="21"/>
        <v>16.125</v>
      </c>
      <c r="H269" s="72"/>
      <c r="I269" s="73">
        <f t="shared" si="22"/>
        <v>16.125</v>
      </c>
      <c r="J269" s="94"/>
      <c r="K269" s="73">
        <f t="shared" si="23"/>
        <v>16.125</v>
      </c>
      <c r="L269" s="97"/>
      <c r="M269" s="75" t="str">
        <f t="shared" si="24"/>
        <v>Juin</v>
      </c>
    </row>
    <row r="270" spans="1:13" s="98" customFormat="1" ht="15.75">
      <c r="A270" s="67">
        <v>263</v>
      </c>
      <c r="B270" s="88" t="s">
        <v>489</v>
      </c>
      <c r="C270" s="88" t="s">
        <v>490</v>
      </c>
      <c r="D270" s="69">
        <v>11.5</v>
      </c>
      <c r="E270" s="70">
        <v>13.5</v>
      </c>
      <c r="F270" s="71">
        <f t="shared" si="20"/>
        <v>12.5</v>
      </c>
      <c r="G270" s="71">
        <f t="shared" si="21"/>
        <v>37.5</v>
      </c>
      <c r="H270" s="72"/>
      <c r="I270" s="73">
        <f t="shared" si="22"/>
        <v>37.5</v>
      </c>
      <c r="J270" s="94"/>
      <c r="K270" s="73">
        <f t="shared" si="23"/>
        <v>37.5</v>
      </c>
      <c r="L270" s="70"/>
      <c r="M270" s="75" t="str">
        <f t="shared" si="24"/>
        <v>Juin</v>
      </c>
    </row>
    <row r="271" spans="1:13" ht="15.75">
      <c r="A271" s="67">
        <v>264</v>
      </c>
      <c r="B271" s="32" t="s">
        <v>491</v>
      </c>
      <c r="C271" s="32" t="s">
        <v>327</v>
      </c>
      <c r="D271" s="69">
        <v>2</v>
      </c>
      <c r="E271" s="69"/>
      <c r="F271" s="71">
        <f t="shared" si="20"/>
        <v>1</v>
      </c>
      <c r="G271" s="71">
        <f t="shared" si="21"/>
        <v>3</v>
      </c>
      <c r="H271" s="72"/>
      <c r="I271" s="73">
        <f t="shared" si="22"/>
        <v>3</v>
      </c>
      <c r="J271" s="94"/>
      <c r="K271" s="73">
        <f t="shared" si="23"/>
        <v>3</v>
      </c>
      <c r="L271" s="70"/>
      <c r="M271" s="75" t="str">
        <f t="shared" si="24"/>
        <v>Juin</v>
      </c>
    </row>
    <row r="272" spans="1:13" ht="15.75">
      <c r="A272" s="67">
        <v>265</v>
      </c>
      <c r="B272" s="32" t="s">
        <v>492</v>
      </c>
      <c r="C272" s="32" t="s">
        <v>493</v>
      </c>
      <c r="D272" s="69">
        <v>7</v>
      </c>
      <c r="E272" s="70">
        <v>6.5</v>
      </c>
      <c r="F272" s="71">
        <f t="shared" si="20"/>
        <v>6.75</v>
      </c>
      <c r="G272" s="71">
        <f t="shared" si="21"/>
        <v>20.25</v>
      </c>
      <c r="H272" s="76"/>
      <c r="I272" s="73">
        <f t="shared" si="22"/>
        <v>20.25</v>
      </c>
      <c r="J272" s="73"/>
      <c r="K272" s="73">
        <f t="shared" si="23"/>
        <v>20.25</v>
      </c>
      <c r="L272" s="70"/>
      <c r="M272" s="75" t="str">
        <f t="shared" si="24"/>
        <v>Juin</v>
      </c>
    </row>
    <row r="273" spans="1:13" ht="15.75">
      <c r="A273" s="67">
        <v>266</v>
      </c>
      <c r="B273" s="32" t="s">
        <v>494</v>
      </c>
      <c r="C273" s="32" t="s">
        <v>105</v>
      </c>
      <c r="D273" s="69">
        <v>13.5</v>
      </c>
      <c r="E273" s="70">
        <v>15</v>
      </c>
      <c r="F273" s="71">
        <f t="shared" si="20"/>
        <v>14.25</v>
      </c>
      <c r="G273" s="71">
        <f t="shared" si="21"/>
        <v>42.75</v>
      </c>
      <c r="H273" s="72"/>
      <c r="I273" s="73">
        <f t="shared" si="22"/>
        <v>42.75</v>
      </c>
      <c r="J273" s="94"/>
      <c r="K273" s="73">
        <f t="shared" si="23"/>
        <v>42.75</v>
      </c>
      <c r="L273" s="70"/>
      <c r="M273" s="75" t="str">
        <f t="shared" si="24"/>
        <v>Juin</v>
      </c>
    </row>
    <row r="274" spans="1:13" ht="15.75">
      <c r="A274" s="67">
        <v>267</v>
      </c>
      <c r="B274" s="88" t="s">
        <v>495</v>
      </c>
      <c r="C274" s="88" t="s">
        <v>496</v>
      </c>
      <c r="D274" s="69">
        <v>6.5</v>
      </c>
      <c r="E274" s="70">
        <v>8.5</v>
      </c>
      <c r="F274" s="71">
        <f t="shared" si="20"/>
        <v>7.5</v>
      </c>
      <c r="G274" s="71">
        <f t="shared" si="21"/>
        <v>22.5</v>
      </c>
      <c r="H274" s="72"/>
      <c r="I274" s="73">
        <f t="shared" si="22"/>
        <v>22.5</v>
      </c>
      <c r="J274" s="94"/>
      <c r="K274" s="73">
        <f t="shared" si="23"/>
        <v>22.5</v>
      </c>
      <c r="L274" s="70"/>
      <c r="M274" s="75" t="str">
        <f t="shared" si="24"/>
        <v>Juin</v>
      </c>
    </row>
    <row r="275" spans="1:13" ht="15.75">
      <c r="A275" s="67">
        <v>268</v>
      </c>
      <c r="B275" s="88" t="s">
        <v>497</v>
      </c>
      <c r="C275" s="88" t="s">
        <v>498</v>
      </c>
      <c r="D275" s="69">
        <v>11</v>
      </c>
      <c r="E275" s="70">
        <v>9</v>
      </c>
      <c r="F275" s="71">
        <f t="shared" si="20"/>
        <v>10</v>
      </c>
      <c r="G275" s="71">
        <f t="shared" si="21"/>
        <v>30</v>
      </c>
      <c r="H275" s="76"/>
      <c r="I275" s="73">
        <f t="shared" si="22"/>
        <v>30</v>
      </c>
      <c r="J275" s="94"/>
      <c r="K275" s="73">
        <f t="shared" si="23"/>
        <v>30</v>
      </c>
      <c r="L275" s="70"/>
      <c r="M275" s="75" t="str">
        <f t="shared" si="24"/>
        <v>Juin</v>
      </c>
    </row>
    <row r="276" spans="1:13" ht="15.75">
      <c r="A276" s="67">
        <v>269</v>
      </c>
      <c r="B276" s="99" t="s">
        <v>499</v>
      </c>
      <c r="C276" s="99" t="s">
        <v>378</v>
      </c>
      <c r="D276" s="69">
        <v>2.5</v>
      </c>
      <c r="E276" s="70">
        <v>10</v>
      </c>
      <c r="F276" s="71">
        <f t="shared" si="20"/>
        <v>6.25</v>
      </c>
      <c r="G276" s="71">
        <f t="shared" si="21"/>
        <v>18.75</v>
      </c>
      <c r="H276" s="76"/>
      <c r="I276" s="73">
        <f t="shared" si="22"/>
        <v>18.75</v>
      </c>
      <c r="J276" s="73"/>
      <c r="K276" s="73">
        <f t="shared" si="23"/>
        <v>18.75</v>
      </c>
      <c r="L276" s="70"/>
      <c r="M276" s="75" t="str">
        <f t="shared" si="24"/>
        <v>Juin</v>
      </c>
    </row>
    <row r="277" spans="1:13" ht="15.75">
      <c r="A277" s="67">
        <v>270</v>
      </c>
      <c r="B277" s="32" t="s">
        <v>500</v>
      </c>
      <c r="C277" s="32" t="s">
        <v>293</v>
      </c>
      <c r="D277" s="69">
        <v>12.5</v>
      </c>
      <c r="E277" s="70">
        <v>9</v>
      </c>
      <c r="F277" s="71">
        <f t="shared" si="20"/>
        <v>10.75</v>
      </c>
      <c r="G277" s="71">
        <f t="shared" si="21"/>
        <v>32.25</v>
      </c>
      <c r="H277" s="76"/>
      <c r="I277" s="73">
        <f t="shared" si="22"/>
        <v>32.25</v>
      </c>
      <c r="J277" s="94"/>
      <c r="K277" s="73">
        <f t="shared" si="23"/>
        <v>32.25</v>
      </c>
      <c r="L277" s="70"/>
      <c r="M277" s="75" t="str">
        <f t="shared" si="24"/>
        <v>Juin</v>
      </c>
    </row>
    <row r="278" spans="1:13" ht="15.75">
      <c r="A278" s="67">
        <v>271</v>
      </c>
      <c r="B278" s="32" t="s">
        <v>501</v>
      </c>
      <c r="C278" s="32" t="s">
        <v>502</v>
      </c>
      <c r="D278" s="69">
        <v>10</v>
      </c>
      <c r="E278" s="70">
        <v>10.5</v>
      </c>
      <c r="F278" s="71">
        <f t="shared" si="20"/>
        <v>10.25</v>
      </c>
      <c r="G278" s="71">
        <f t="shared" si="21"/>
        <v>30.75</v>
      </c>
      <c r="H278" s="72"/>
      <c r="I278" s="73">
        <f t="shared" si="22"/>
        <v>30.75</v>
      </c>
      <c r="J278" s="94"/>
      <c r="K278" s="73">
        <f t="shared" si="23"/>
        <v>30.75</v>
      </c>
      <c r="L278" s="70"/>
      <c r="M278" s="75" t="str">
        <f t="shared" si="24"/>
        <v>Juin</v>
      </c>
    </row>
    <row r="279" spans="1:13" ht="15.75">
      <c r="A279" s="67">
        <v>272</v>
      </c>
      <c r="B279" s="32" t="s">
        <v>503</v>
      </c>
      <c r="C279" s="32" t="s">
        <v>504</v>
      </c>
      <c r="D279" s="69">
        <v>12</v>
      </c>
      <c r="E279" s="70">
        <v>9.5</v>
      </c>
      <c r="F279" s="71">
        <f t="shared" si="20"/>
        <v>10.75</v>
      </c>
      <c r="G279" s="71">
        <f t="shared" si="21"/>
        <v>32.25</v>
      </c>
      <c r="H279" s="72"/>
      <c r="I279" s="73">
        <f t="shared" si="22"/>
        <v>32.25</v>
      </c>
      <c r="J279" s="94"/>
      <c r="K279" s="73">
        <f t="shared" si="23"/>
        <v>32.25</v>
      </c>
      <c r="L279" s="70"/>
      <c r="M279" s="75" t="str">
        <f t="shared" si="24"/>
        <v>Juin</v>
      </c>
    </row>
    <row r="280" spans="1:13" ht="15.75">
      <c r="A280" s="67">
        <v>273</v>
      </c>
      <c r="B280" s="32" t="s">
        <v>505</v>
      </c>
      <c r="C280" s="32" t="s">
        <v>506</v>
      </c>
      <c r="D280" s="69">
        <v>2.25</v>
      </c>
      <c r="E280" s="73">
        <v>5</v>
      </c>
      <c r="F280" s="71">
        <f t="shared" si="20"/>
        <v>3.625</v>
      </c>
      <c r="G280" s="71">
        <f t="shared" si="21"/>
        <v>10.875</v>
      </c>
      <c r="H280" s="72"/>
      <c r="I280" s="73">
        <f t="shared" si="22"/>
        <v>10.875</v>
      </c>
      <c r="J280" s="94"/>
      <c r="K280" s="73">
        <f t="shared" si="23"/>
        <v>10.875</v>
      </c>
      <c r="L280" s="70"/>
      <c r="M280" s="75" t="str">
        <f t="shared" si="24"/>
        <v>Juin</v>
      </c>
    </row>
    <row r="281" spans="1:13" ht="15.75">
      <c r="A281" s="67">
        <v>274</v>
      </c>
      <c r="B281" s="32" t="s">
        <v>507</v>
      </c>
      <c r="C281" s="32" t="s">
        <v>508</v>
      </c>
      <c r="D281" s="69">
        <v>8.5</v>
      </c>
      <c r="E281" s="70">
        <v>8.5</v>
      </c>
      <c r="F281" s="71">
        <f t="shared" si="20"/>
        <v>8.5</v>
      </c>
      <c r="G281" s="71">
        <f t="shared" si="21"/>
        <v>25.5</v>
      </c>
      <c r="H281" s="72"/>
      <c r="I281" s="73">
        <f t="shared" si="22"/>
        <v>25.5</v>
      </c>
      <c r="J281" s="94"/>
      <c r="K281" s="73">
        <f t="shared" si="23"/>
        <v>25.5</v>
      </c>
      <c r="L281" s="70"/>
      <c r="M281" s="75" t="str">
        <f t="shared" si="24"/>
        <v>Juin</v>
      </c>
    </row>
    <row r="282" spans="1:13" ht="15.75">
      <c r="A282" s="67">
        <v>275</v>
      </c>
      <c r="B282" s="32" t="s">
        <v>509</v>
      </c>
      <c r="C282" s="32" t="s">
        <v>457</v>
      </c>
      <c r="D282" s="69">
        <v>4</v>
      </c>
      <c r="E282" s="70">
        <v>6</v>
      </c>
      <c r="F282" s="71">
        <f t="shared" si="20"/>
        <v>5</v>
      </c>
      <c r="G282" s="71">
        <f t="shared" si="21"/>
        <v>15</v>
      </c>
      <c r="H282" s="76"/>
      <c r="I282" s="73">
        <f t="shared" si="22"/>
        <v>15</v>
      </c>
      <c r="J282" s="94"/>
      <c r="K282" s="73">
        <f t="shared" si="23"/>
        <v>15</v>
      </c>
      <c r="L282" s="70"/>
      <c r="M282" s="75" t="str">
        <f t="shared" si="24"/>
        <v>Juin</v>
      </c>
    </row>
    <row r="283" spans="1:13" ht="15.75">
      <c r="A283" s="67">
        <v>276</v>
      </c>
      <c r="B283" s="32" t="s">
        <v>510</v>
      </c>
      <c r="C283" s="32" t="s">
        <v>511</v>
      </c>
      <c r="D283" s="69">
        <v>11</v>
      </c>
      <c r="E283" s="70">
        <v>11</v>
      </c>
      <c r="F283" s="71">
        <f t="shared" si="20"/>
        <v>11</v>
      </c>
      <c r="G283" s="71">
        <f t="shared" si="21"/>
        <v>33</v>
      </c>
      <c r="H283" s="76"/>
      <c r="I283" s="73">
        <f t="shared" si="22"/>
        <v>33</v>
      </c>
      <c r="J283" s="94"/>
      <c r="K283" s="73">
        <f t="shared" si="23"/>
        <v>33</v>
      </c>
      <c r="L283" s="70"/>
      <c r="M283" s="75" t="str">
        <f t="shared" si="24"/>
        <v>Juin</v>
      </c>
    </row>
    <row r="284" spans="1:13" ht="15.75">
      <c r="A284" s="67">
        <v>277</v>
      </c>
      <c r="B284" s="32" t="s">
        <v>512</v>
      </c>
      <c r="C284" s="32" t="s">
        <v>513</v>
      </c>
      <c r="D284" s="69">
        <v>12</v>
      </c>
      <c r="E284" s="70">
        <v>8</v>
      </c>
      <c r="F284" s="71">
        <f t="shared" si="20"/>
        <v>10</v>
      </c>
      <c r="G284" s="71">
        <f t="shared" si="21"/>
        <v>30</v>
      </c>
      <c r="H284" s="76"/>
      <c r="I284" s="73">
        <f t="shared" si="22"/>
        <v>30</v>
      </c>
      <c r="J284" s="73"/>
      <c r="K284" s="73">
        <f t="shared" si="23"/>
        <v>30</v>
      </c>
      <c r="L284" s="70"/>
      <c r="M284" s="75" t="str">
        <f t="shared" si="24"/>
        <v>Juin</v>
      </c>
    </row>
    <row r="285" spans="1:13" ht="15.75">
      <c r="A285" s="67">
        <v>278</v>
      </c>
      <c r="B285" s="32" t="s">
        <v>514</v>
      </c>
      <c r="C285" s="32" t="s">
        <v>515</v>
      </c>
      <c r="D285" s="69">
        <v>11.25</v>
      </c>
      <c r="E285" s="70">
        <v>13.5</v>
      </c>
      <c r="F285" s="71">
        <f t="shared" si="20"/>
        <v>12.375</v>
      </c>
      <c r="G285" s="71">
        <f t="shared" si="21"/>
        <v>37.125</v>
      </c>
      <c r="H285" s="72"/>
      <c r="I285" s="73">
        <f t="shared" si="22"/>
        <v>37.125</v>
      </c>
      <c r="J285" s="94"/>
      <c r="K285" s="73">
        <f t="shared" si="23"/>
        <v>37.125</v>
      </c>
      <c r="L285" s="70"/>
      <c r="M285" s="75" t="str">
        <f t="shared" si="24"/>
        <v>Juin</v>
      </c>
    </row>
    <row r="286" spans="1:13" ht="15.75">
      <c r="A286" s="67">
        <v>279</v>
      </c>
      <c r="B286" s="33" t="s">
        <v>516</v>
      </c>
      <c r="C286" s="33" t="s">
        <v>517</v>
      </c>
      <c r="D286" s="69">
        <v>8.5</v>
      </c>
      <c r="E286" s="70">
        <v>8.5</v>
      </c>
      <c r="F286" s="71">
        <f t="shared" si="20"/>
        <v>8.5</v>
      </c>
      <c r="G286" s="71">
        <f t="shared" si="21"/>
        <v>25.5</v>
      </c>
      <c r="H286" s="72"/>
      <c r="I286" s="73">
        <f t="shared" si="22"/>
        <v>25.5</v>
      </c>
      <c r="J286" s="94"/>
      <c r="K286" s="73">
        <f t="shared" si="23"/>
        <v>25.5</v>
      </c>
      <c r="L286" s="70"/>
      <c r="M286" s="75" t="str">
        <f t="shared" si="24"/>
        <v>Juin</v>
      </c>
    </row>
    <row r="287" spans="1:13" ht="15.75">
      <c r="A287" s="67">
        <v>280</v>
      </c>
      <c r="B287" s="33" t="s">
        <v>532</v>
      </c>
      <c r="C287" s="33" t="s">
        <v>533</v>
      </c>
      <c r="D287" s="69">
        <v>1</v>
      </c>
      <c r="E287" s="70">
        <v>6</v>
      </c>
      <c r="F287" s="71">
        <f t="shared" si="20"/>
        <v>3.5</v>
      </c>
      <c r="G287" s="71">
        <f t="shared" si="21"/>
        <v>10.5</v>
      </c>
      <c r="H287" s="76"/>
      <c r="I287" s="73">
        <f t="shared" si="22"/>
        <v>10.5</v>
      </c>
      <c r="J287" s="73"/>
      <c r="K287" s="73">
        <f t="shared" si="23"/>
        <v>10.5</v>
      </c>
      <c r="L287" s="70"/>
      <c r="M287" s="75" t="str">
        <f t="shared" si="24"/>
        <v>Juin</v>
      </c>
    </row>
    <row r="288" spans="1:13" ht="15.75">
      <c r="A288" s="67">
        <v>281</v>
      </c>
      <c r="B288" s="33" t="s">
        <v>546</v>
      </c>
      <c r="C288" s="33" t="s">
        <v>547</v>
      </c>
      <c r="D288" s="69">
        <v>10</v>
      </c>
      <c r="E288" s="70">
        <v>10</v>
      </c>
      <c r="F288" s="71">
        <f t="shared" si="20"/>
        <v>10</v>
      </c>
      <c r="G288" s="71">
        <f t="shared" si="21"/>
        <v>30</v>
      </c>
      <c r="H288" s="72"/>
      <c r="I288" s="73">
        <f t="shared" si="22"/>
        <v>30</v>
      </c>
      <c r="J288" s="94"/>
      <c r="K288" s="73">
        <f t="shared" si="23"/>
        <v>30</v>
      </c>
      <c r="L288" s="70"/>
      <c r="M288" s="75" t="str">
        <f t="shared" si="24"/>
        <v>Juin</v>
      </c>
    </row>
    <row r="289" spans="1:13" ht="15.75">
      <c r="A289" s="67">
        <v>282</v>
      </c>
      <c r="B289" s="33" t="s">
        <v>518</v>
      </c>
      <c r="C289" s="33" t="s">
        <v>188</v>
      </c>
      <c r="D289" s="69">
        <v>2.25</v>
      </c>
      <c r="E289" s="70">
        <v>4</v>
      </c>
      <c r="F289" s="71">
        <f t="shared" si="20"/>
        <v>3.125</v>
      </c>
      <c r="G289" s="71">
        <f t="shared" si="21"/>
        <v>9.375</v>
      </c>
      <c r="H289" s="72"/>
      <c r="I289" s="73">
        <f t="shared" si="22"/>
        <v>9.375</v>
      </c>
      <c r="J289" s="94"/>
      <c r="K289" s="73">
        <f t="shared" si="23"/>
        <v>9.375</v>
      </c>
      <c r="L289" s="70"/>
      <c r="M289" s="75" t="str">
        <f t="shared" si="24"/>
        <v>Juin</v>
      </c>
    </row>
    <row r="290" spans="1:13" ht="15.75">
      <c r="A290" s="67">
        <v>283</v>
      </c>
      <c r="B290" s="79" t="s">
        <v>519</v>
      </c>
      <c r="C290" s="79" t="s">
        <v>520</v>
      </c>
      <c r="D290" s="82"/>
      <c r="E290" s="82"/>
      <c r="F290" s="71">
        <f t="shared" si="20"/>
        <v>11</v>
      </c>
      <c r="G290" s="71">
        <f t="shared" si="21"/>
        <v>33</v>
      </c>
      <c r="H290" s="76"/>
      <c r="I290" s="73">
        <f t="shared" si="22"/>
        <v>33</v>
      </c>
      <c r="J290" s="94"/>
      <c r="K290" s="73">
        <f t="shared" si="23"/>
        <v>33</v>
      </c>
      <c r="L290" s="70">
        <v>33</v>
      </c>
      <c r="M290" s="75" t="str">
        <f t="shared" si="24"/>
        <v>Juin</v>
      </c>
    </row>
    <row r="291" spans="1:13" ht="15.75">
      <c r="A291" s="67">
        <v>284</v>
      </c>
      <c r="B291" s="32" t="s">
        <v>521</v>
      </c>
      <c r="C291" s="32" t="s">
        <v>375</v>
      </c>
      <c r="D291" s="69">
        <v>4.5</v>
      </c>
      <c r="E291" s="73">
        <v>7.5</v>
      </c>
      <c r="F291" s="71">
        <f t="shared" si="20"/>
        <v>6</v>
      </c>
      <c r="G291" s="71">
        <f t="shared" si="21"/>
        <v>18</v>
      </c>
      <c r="H291" s="76"/>
      <c r="I291" s="73">
        <f t="shared" si="22"/>
        <v>18</v>
      </c>
      <c r="J291" s="94"/>
      <c r="K291" s="73">
        <f t="shared" si="23"/>
        <v>18</v>
      </c>
      <c r="L291" s="70"/>
      <c r="M291" s="75" t="str">
        <f t="shared" si="24"/>
        <v>Juin</v>
      </c>
    </row>
    <row r="292" spans="1:13" ht="30">
      <c r="A292" s="67">
        <v>285</v>
      </c>
      <c r="B292" s="33" t="s">
        <v>522</v>
      </c>
      <c r="C292" s="33" t="s">
        <v>523</v>
      </c>
      <c r="D292" s="69">
        <v>2.5</v>
      </c>
      <c r="E292" s="70">
        <v>5</v>
      </c>
      <c r="F292" s="71">
        <f t="shared" si="20"/>
        <v>3.75</v>
      </c>
      <c r="G292" s="71">
        <f t="shared" si="21"/>
        <v>11.25</v>
      </c>
      <c r="H292" s="72"/>
      <c r="I292" s="73">
        <f t="shared" si="22"/>
        <v>11.25</v>
      </c>
      <c r="J292" s="94"/>
      <c r="K292" s="73">
        <f t="shared" si="23"/>
        <v>11.25</v>
      </c>
      <c r="L292" s="70"/>
      <c r="M292" s="75" t="str">
        <f t="shared" si="24"/>
        <v>Juin</v>
      </c>
    </row>
    <row r="293" spans="1:13" ht="15.75">
      <c r="A293" s="67">
        <v>286</v>
      </c>
      <c r="B293" s="32" t="s">
        <v>524</v>
      </c>
      <c r="C293" s="32" t="s">
        <v>422</v>
      </c>
      <c r="D293" s="69">
        <v>5.5</v>
      </c>
      <c r="E293" s="91">
        <v>13</v>
      </c>
      <c r="F293" s="71">
        <f t="shared" si="20"/>
        <v>9.25</v>
      </c>
      <c r="G293" s="71">
        <f t="shared" si="21"/>
        <v>27.75</v>
      </c>
      <c r="H293" s="72"/>
      <c r="I293" s="73">
        <f t="shared" si="22"/>
        <v>27.75</v>
      </c>
      <c r="J293" s="94"/>
      <c r="K293" s="73">
        <f t="shared" si="23"/>
        <v>27.75</v>
      </c>
      <c r="L293" s="85"/>
      <c r="M293" s="75" t="str">
        <f t="shared" si="24"/>
        <v>Juin</v>
      </c>
    </row>
    <row r="294" spans="1:13" ht="15.75">
      <c r="A294" s="67">
        <v>287</v>
      </c>
      <c r="B294" s="79" t="s">
        <v>525</v>
      </c>
      <c r="C294" s="79" t="s">
        <v>526</v>
      </c>
      <c r="D294" s="82"/>
      <c r="E294" s="82"/>
      <c r="F294" s="71">
        <f t="shared" si="20"/>
        <v>10</v>
      </c>
      <c r="G294" s="71">
        <f t="shared" si="21"/>
        <v>30</v>
      </c>
      <c r="H294" s="72"/>
      <c r="I294" s="73">
        <f t="shared" si="22"/>
        <v>30</v>
      </c>
      <c r="J294" s="94"/>
      <c r="K294" s="73">
        <f t="shared" si="23"/>
        <v>30</v>
      </c>
      <c r="L294" s="70">
        <v>30</v>
      </c>
      <c r="M294" s="75" t="str">
        <f t="shared" si="24"/>
        <v>Juin</v>
      </c>
    </row>
    <row r="295" spans="1:13" ht="15.75">
      <c r="A295" s="67">
        <v>288</v>
      </c>
      <c r="B295" s="32" t="s">
        <v>527</v>
      </c>
      <c r="C295" s="32" t="s">
        <v>528</v>
      </c>
      <c r="D295" s="69">
        <v>10</v>
      </c>
      <c r="E295" s="70">
        <v>12</v>
      </c>
      <c r="F295" s="71">
        <f t="shared" si="20"/>
        <v>11</v>
      </c>
      <c r="G295" s="71">
        <f t="shared" si="21"/>
        <v>33</v>
      </c>
      <c r="H295" s="76"/>
      <c r="I295" s="73">
        <f t="shared" si="22"/>
        <v>33</v>
      </c>
      <c r="J295" s="94"/>
      <c r="K295" s="73">
        <f t="shared" si="23"/>
        <v>33</v>
      </c>
      <c r="L295" s="70"/>
      <c r="M295" s="75" t="str">
        <f t="shared" si="24"/>
        <v>Juin</v>
      </c>
    </row>
    <row r="296" spans="1:13" ht="15.75">
      <c r="A296" s="67">
        <v>289</v>
      </c>
      <c r="B296" s="88" t="s">
        <v>529</v>
      </c>
      <c r="C296" s="88" t="s">
        <v>100</v>
      </c>
      <c r="D296" s="69">
        <v>8.25</v>
      </c>
      <c r="E296" s="70">
        <v>8</v>
      </c>
      <c r="F296" s="71">
        <f t="shared" si="20"/>
        <v>8.125</v>
      </c>
      <c r="G296" s="71">
        <f t="shared" si="21"/>
        <v>24.375</v>
      </c>
      <c r="H296" s="76"/>
      <c r="I296" s="73">
        <f t="shared" si="22"/>
        <v>24.375</v>
      </c>
      <c r="J296" s="94"/>
      <c r="K296" s="73">
        <f t="shared" si="23"/>
        <v>24.375</v>
      </c>
      <c r="L296" s="70"/>
      <c r="M296" s="75" t="str">
        <f t="shared" si="24"/>
        <v>Juin</v>
      </c>
    </row>
    <row r="297" spans="1:13" ht="15.75">
      <c r="A297" s="67">
        <v>290</v>
      </c>
      <c r="B297" s="96" t="s">
        <v>530</v>
      </c>
      <c r="C297" s="96" t="s">
        <v>433</v>
      </c>
      <c r="D297" s="69">
        <v>10</v>
      </c>
      <c r="E297" s="73">
        <v>9.5</v>
      </c>
      <c r="F297" s="71">
        <f t="shared" si="20"/>
        <v>9.75</v>
      </c>
      <c r="G297" s="71">
        <f t="shared" si="21"/>
        <v>29.25</v>
      </c>
      <c r="H297" s="76"/>
      <c r="I297" s="73">
        <f t="shared" si="22"/>
        <v>29.25</v>
      </c>
      <c r="J297" s="94"/>
      <c r="K297" s="73">
        <f t="shared" si="23"/>
        <v>29.25</v>
      </c>
      <c r="L297" s="70"/>
      <c r="M297" s="75" t="str">
        <f t="shared" si="24"/>
        <v>Juin</v>
      </c>
    </row>
    <row r="298" spans="1:13" ht="15.75">
      <c r="A298" s="67">
        <v>291</v>
      </c>
      <c r="B298" s="32" t="s">
        <v>531</v>
      </c>
      <c r="C298" s="32" t="s">
        <v>80</v>
      </c>
      <c r="D298" s="69">
        <v>13</v>
      </c>
      <c r="E298" s="70">
        <v>9</v>
      </c>
      <c r="F298" s="71">
        <f t="shared" si="20"/>
        <v>11</v>
      </c>
      <c r="G298" s="71">
        <f t="shared" si="21"/>
        <v>33</v>
      </c>
      <c r="H298" s="72"/>
      <c r="I298" s="73">
        <f t="shared" si="22"/>
        <v>33</v>
      </c>
      <c r="J298" s="94"/>
      <c r="K298" s="73">
        <f t="shared" si="23"/>
        <v>33</v>
      </c>
      <c r="L298" s="70"/>
      <c r="M298" s="75" t="str">
        <f t="shared" si="24"/>
        <v>Juin</v>
      </c>
    </row>
    <row r="299" spans="1:13" ht="15.75">
      <c r="A299" s="67">
        <v>292</v>
      </c>
      <c r="B299" s="32" t="s">
        <v>534</v>
      </c>
      <c r="C299" s="32" t="s">
        <v>72</v>
      </c>
      <c r="D299" s="69">
        <v>11.5</v>
      </c>
      <c r="E299" s="70">
        <v>12</v>
      </c>
      <c r="F299" s="71">
        <f t="shared" si="20"/>
        <v>11.75</v>
      </c>
      <c r="G299" s="71">
        <f t="shared" si="21"/>
        <v>35.25</v>
      </c>
      <c r="H299" s="72"/>
      <c r="I299" s="73">
        <f t="shared" si="22"/>
        <v>35.25</v>
      </c>
      <c r="J299" s="94"/>
      <c r="K299" s="73">
        <f t="shared" si="23"/>
        <v>35.25</v>
      </c>
      <c r="L299" s="70"/>
      <c r="M299" s="75" t="str">
        <f t="shared" si="24"/>
        <v>Juin</v>
      </c>
    </row>
    <row r="300" spans="1:13" ht="15.75">
      <c r="A300" s="67">
        <v>293</v>
      </c>
      <c r="B300" s="33" t="s">
        <v>535</v>
      </c>
      <c r="C300" s="33" t="s">
        <v>391</v>
      </c>
      <c r="D300" s="69">
        <v>5.25</v>
      </c>
      <c r="E300" s="70">
        <v>11</v>
      </c>
      <c r="F300" s="71">
        <f t="shared" si="20"/>
        <v>8.125</v>
      </c>
      <c r="G300" s="71">
        <f t="shared" si="21"/>
        <v>24.375</v>
      </c>
      <c r="H300" s="72"/>
      <c r="I300" s="73">
        <f t="shared" si="22"/>
        <v>24.375</v>
      </c>
      <c r="J300" s="94"/>
      <c r="K300" s="73">
        <f t="shared" si="23"/>
        <v>24.375</v>
      </c>
      <c r="L300" s="70"/>
      <c r="M300" s="75" t="str">
        <f t="shared" si="24"/>
        <v>Juin</v>
      </c>
    </row>
    <row r="301" spans="1:13" ht="15.75">
      <c r="A301" s="67">
        <v>294</v>
      </c>
      <c r="B301" s="32" t="s">
        <v>536</v>
      </c>
      <c r="C301" s="32" t="s">
        <v>537</v>
      </c>
      <c r="D301" s="69">
        <v>14</v>
      </c>
      <c r="E301" s="70">
        <v>7</v>
      </c>
      <c r="F301" s="71">
        <f t="shared" si="20"/>
        <v>10.5</v>
      </c>
      <c r="G301" s="71">
        <f t="shared" si="21"/>
        <v>31.5</v>
      </c>
      <c r="H301" s="72"/>
      <c r="I301" s="73">
        <f t="shared" si="22"/>
        <v>31.5</v>
      </c>
      <c r="J301" s="94"/>
      <c r="K301" s="73">
        <f t="shared" si="23"/>
        <v>31.5</v>
      </c>
      <c r="L301" s="70"/>
      <c r="M301" s="75" t="str">
        <f t="shared" si="24"/>
        <v>Juin</v>
      </c>
    </row>
    <row r="302" spans="1:13" ht="15.75">
      <c r="A302" s="67">
        <v>295</v>
      </c>
      <c r="B302" s="32" t="s">
        <v>538</v>
      </c>
      <c r="C302" s="32" t="s">
        <v>316</v>
      </c>
      <c r="D302" s="69">
        <v>3.5</v>
      </c>
      <c r="E302" s="73">
        <v>6.5</v>
      </c>
      <c r="F302" s="71">
        <f t="shared" si="20"/>
        <v>5</v>
      </c>
      <c r="G302" s="71">
        <f t="shared" si="21"/>
        <v>15</v>
      </c>
      <c r="H302" s="72"/>
      <c r="I302" s="73">
        <f t="shared" si="22"/>
        <v>15</v>
      </c>
      <c r="J302" s="94"/>
      <c r="K302" s="73">
        <f t="shared" si="23"/>
        <v>15</v>
      </c>
      <c r="L302" s="70"/>
      <c r="M302" s="75" t="str">
        <f t="shared" si="24"/>
        <v>Juin</v>
      </c>
    </row>
    <row r="303" spans="1:13" ht="15.75">
      <c r="A303" s="67">
        <v>296</v>
      </c>
      <c r="B303" s="33" t="s">
        <v>539</v>
      </c>
      <c r="C303" s="33" t="s">
        <v>540</v>
      </c>
      <c r="D303" s="69">
        <v>6</v>
      </c>
      <c r="E303" s="70">
        <v>10</v>
      </c>
      <c r="F303" s="71">
        <f t="shared" si="20"/>
        <v>8</v>
      </c>
      <c r="G303" s="71">
        <f t="shared" si="21"/>
        <v>24</v>
      </c>
      <c r="H303" s="72"/>
      <c r="I303" s="73">
        <f t="shared" si="22"/>
        <v>24</v>
      </c>
      <c r="J303" s="94"/>
      <c r="K303" s="73">
        <f t="shared" si="23"/>
        <v>24</v>
      </c>
      <c r="L303" s="70"/>
      <c r="M303" s="75" t="str">
        <f t="shared" si="24"/>
        <v>Juin</v>
      </c>
    </row>
    <row r="304" spans="1:13" ht="15.75">
      <c r="A304" s="67">
        <v>297</v>
      </c>
      <c r="B304" s="32" t="s">
        <v>541</v>
      </c>
      <c r="C304" s="32" t="s">
        <v>542</v>
      </c>
      <c r="D304" s="69">
        <v>10</v>
      </c>
      <c r="E304" s="70">
        <v>10</v>
      </c>
      <c r="F304" s="71">
        <f t="shared" si="20"/>
        <v>10</v>
      </c>
      <c r="G304" s="71">
        <f t="shared" si="21"/>
        <v>30</v>
      </c>
      <c r="H304" s="72"/>
      <c r="I304" s="73">
        <f t="shared" si="22"/>
        <v>30</v>
      </c>
      <c r="J304" s="94"/>
      <c r="K304" s="73">
        <f t="shared" si="23"/>
        <v>30</v>
      </c>
      <c r="L304" s="70"/>
      <c r="M304" s="75" t="str">
        <f t="shared" si="24"/>
        <v>Juin</v>
      </c>
    </row>
    <row r="305" spans="1:13" ht="15.75">
      <c r="A305" s="67">
        <v>298</v>
      </c>
      <c r="B305" s="32" t="s">
        <v>543</v>
      </c>
      <c r="C305" s="32" t="s">
        <v>544</v>
      </c>
      <c r="D305" s="69">
        <v>3.5</v>
      </c>
      <c r="E305" s="70">
        <v>9</v>
      </c>
      <c r="F305" s="71">
        <f t="shared" si="20"/>
        <v>6.25</v>
      </c>
      <c r="G305" s="71">
        <f t="shared" si="21"/>
        <v>18.75</v>
      </c>
      <c r="H305" s="72"/>
      <c r="I305" s="73">
        <f t="shared" si="22"/>
        <v>18.75</v>
      </c>
      <c r="J305" s="94"/>
      <c r="K305" s="73">
        <f t="shared" si="23"/>
        <v>18.75</v>
      </c>
      <c r="L305" s="70"/>
      <c r="M305" s="75" t="str">
        <f t="shared" si="24"/>
        <v>Juin</v>
      </c>
    </row>
    <row r="306" spans="1:13" ht="15.75">
      <c r="A306" s="67">
        <v>299</v>
      </c>
      <c r="B306" s="32" t="s">
        <v>545</v>
      </c>
      <c r="C306" s="32" t="s">
        <v>203</v>
      </c>
      <c r="D306" s="69">
        <v>9.5</v>
      </c>
      <c r="E306" s="70">
        <v>10.5</v>
      </c>
      <c r="F306" s="71">
        <f t="shared" si="20"/>
        <v>10</v>
      </c>
      <c r="G306" s="71">
        <f t="shared" si="21"/>
        <v>30</v>
      </c>
      <c r="H306" s="72"/>
      <c r="I306" s="73">
        <f t="shared" si="22"/>
        <v>30</v>
      </c>
      <c r="J306" s="94"/>
      <c r="K306" s="73">
        <f t="shared" si="23"/>
        <v>30</v>
      </c>
      <c r="L306" s="70"/>
      <c r="M306" s="75" t="str">
        <f t="shared" si="24"/>
        <v>Juin</v>
      </c>
    </row>
    <row r="307" spans="1:13" ht="15.75">
      <c r="A307" s="67">
        <v>300</v>
      </c>
      <c r="B307" s="95" t="s">
        <v>548</v>
      </c>
      <c r="C307" s="95" t="s">
        <v>549</v>
      </c>
      <c r="D307" s="69">
        <v>13.5</v>
      </c>
      <c r="E307" s="91">
        <v>17</v>
      </c>
      <c r="F307" s="71">
        <f t="shared" si="20"/>
        <v>15.25</v>
      </c>
      <c r="G307" s="71">
        <f t="shared" si="21"/>
        <v>45.75</v>
      </c>
      <c r="H307" s="72"/>
      <c r="I307" s="73">
        <f t="shared" si="22"/>
        <v>45.75</v>
      </c>
      <c r="J307" s="94"/>
      <c r="K307" s="73">
        <f t="shared" si="23"/>
        <v>45.75</v>
      </c>
      <c r="L307" s="70"/>
      <c r="M307" s="75" t="str">
        <f t="shared" si="24"/>
        <v>Juin</v>
      </c>
    </row>
    <row r="308" spans="1:13" ht="15.75">
      <c r="A308" s="67">
        <v>301</v>
      </c>
      <c r="B308" s="32" t="s">
        <v>550</v>
      </c>
      <c r="C308" s="32" t="s">
        <v>174</v>
      </c>
      <c r="D308" s="69">
        <v>12</v>
      </c>
      <c r="E308" s="70">
        <v>11</v>
      </c>
      <c r="F308" s="71">
        <f t="shared" si="20"/>
        <v>11.5</v>
      </c>
      <c r="G308" s="71">
        <f t="shared" si="21"/>
        <v>34.5</v>
      </c>
      <c r="H308" s="76"/>
      <c r="I308" s="73">
        <f t="shared" si="22"/>
        <v>34.5</v>
      </c>
      <c r="J308" s="73"/>
      <c r="K308" s="73">
        <f t="shared" si="23"/>
        <v>34.5</v>
      </c>
      <c r="L308" s="70"/>
      <c r="M308" s="75" t="str">
        <f t="shared" si="24"/>
        <v>Juin</v>
      </c>
    </row>
    <row r="309" spans="1:13" ht="15.75">
      <c r="A309" s="67">
        <v>302</v>
      </c>
      <c r="B309" s="32" t="s">
        <v>551</v>
      </c>
      <c r="C309" s="32" t="s">
        <v>468</v>
      </c>
      <c r="D309" s="69">
        <v>13.5</v>
      </c>
      <c r="E309" s="70">
        <v>12</v>
      </c>
      <c r="F309" s="71">
        <f t="shared" si="20"/>
        <v>12.75</v>
      </c>
      <c r="G309" s="71">
        <f t="shared" si="21"/>
        <v>38.25</v>
      </c>
      <c r="H309" s="72"/>
      <c r="I309" s="73">
        <f t="shared" si="22"/>
        <v>38.25</v>
      </c>
      <c r="J309" s="94"/>
      <c r="K309" s="73">
        <f t="shared" si="23"/>
        <v>38.25</v>
      </c>
      <c r="L309" s="70"/>
      <c r="M309" s="75" t="str">
        <f t="shared" si="24"/>
        <v>Juin</v>
      </c>
    </row>
    <row r="310" spans="1:13" ht="15.75">
      <c r="A310" s="67">
        <v>303</v>
      </c>
      <c r="B310" s="32" t="s">
        <v>552</v>
      </c>
      <c r="C310" s="32" t="s">
        <v>380</v>
      </c>
      <c r="D310" s="69">
        <v>5</v>
      </c>
      <c r="E310" s="70">
        <v>9</v>
      </c>
      <c r="F310" s="71">
        <f t="shared" si="20"/>
        <v>7</v>
      </c>
      <c r="G310" s="71">
        <f t="shared" si="21"/>
        <v>21</v>
      </c>
      <c r="H310" s="76"/>
      <c r="I310" s="73">
        <f t="shared" si="22"/>
        <v>21</v>
      </c>
      <c r="J310" s="94"/>
      <c r="K310" s="73">
        <f t="shared" si="23"/>
        <v>21</v>
      </c>
      <c r="L310" s="70"/>
      <c r="M310" s="75" t="str">
        <f t="shared" si="24"/>
        <v>Juin</v>
      </c>
    </row>
    <row r="311" spans="1:13" ht="15.75">
      <c r="A311" s="67">
        <v>304</v>
      </c>
      <c r="B311" s="32" t="s">
        <v>553</v>
      </c>
      <c r="C311" s="32" t="s">
        <v>554</v>
      </c>
      <c r="D311" s="69">
        <v>3.5</v>
      </c>
      <c r="E311" s="70">
        <v>6</v>
      </c>
      <c r="F311" s="71">
        <f t="shared" si="20"/>
        <v>4.75</v>
      </c>
      <c r="G311" s="71">
        <f t="shared" si="21"/>
        <v>14.25</v>
      </c>
      <c r="H311" s="72"/>
      <c r="I311" s="73">
        <f t="shared" si="22"/>
        <v>14.25</v>
      </c>
      <c r="J311" s="94"/>
      <c r="K311" s="73">
        <f t="shared" si="23"/>
        <v>14.25</v>
      </c>
      <c r="L311" s="70"/>
      <c r="M311" s="75" t="str">
        <f t="shared" si="24"/>
        <v>Juin</v>
      </c>
    </row>
    <row r="312" spans="1:13" ht="15.75">
      <c r="A312" s="67">
        <v>305</v>
      </c>
      <c r="B312" s="32" t="s">
        <v>555</v>
      </c>
      <c r="C312" s="32" t="s">
        <v>556</v>
      </c>
      <c r="D312" s="69">
        <v>1.5</v>
      </c>
      <c r="E312" s="70">
        <v>5.5</v>
      </c>
      <c r="F312" s="71">
        <f t="shared" si="20"/>
        <v>3.5</v>
      </c>
      <c r="G312" s="71">
        <f t="shared" si="21"/>
        <v>10.5</v>
      </c>
      <c r="H312" s="72"/>
      <c r="I312" s="73">
        <f t="shared" si="22"/>
        <v>10.5</v>
      </c>
      <c r="J312" s="94"/>
      <c r="K312" s="73">
        <f t="shared" si="23"/>
        <v>10.5</v>
      </c>
      <c r="L312" s="70"/>
      <c r="M312" s="75" t="str">
        <f t="shared" si="24"/>
        <v>Juin</v>
      </c>
    </row>
    <row r="313" spans="1:13" ht="15.75">
      <c r="A313" s="67">
        <v>306</v>
      </c>
      <c r="B313" s="32" t="s">
        <v>557</v>
      </c>
      <c r="C313" s="32" t="s">
        <v>558</v>
      </c>
      <c r="D313" s="69">
        <v>12</v>
      </c>
      <c r="E313" s="70">
        <v>11.5</v>
      </c>
      <c r="F313" s="71">
        <f t="shared" si="20"/>
        <v>11.75</v>
      </c>
      <c r="G313" s="71">
        <f t="shared" si="21"/>
        <v>35.25</v>
      </c>
      <c r="H313" s="72"/>
      <c r="I313" s="73">
        <f t="shared" si="22"/>
        <v>35.25</v>
      </c>
      <c r="J313" s="94"/>
      <c r="K313" s="73">
        <f t="shared" si="23"/>
        <v>35.25</v>
      </c>
      <c r="L313" s="70"/>
      <c r="M313" s="75" t="str">
        <f t="shared" si="24"/>
        <v>Juin</v>
      </c>
    </row>
    <row r="314" spans="1:13" ht="15.75">
      <c r="A314" s="67">
        <v>307</v>
      </c>
      <c r="B314" s="32" t="s">
        <v>559</v>
      </c>
      <c r="C314" s="32" t="s">
        <v>560</v>
      </c>
      <c r="D314" s="69">
        <v>11.5</v>
      </c>
      <c r="E314" s="70">
        <v>14.5</v>
      </c>
      <c r="F314" s="71">
        <f t="shared" si="20"/>
        <v>13</v>
      </c>
      <c r="G314" s="71">
        <f t="shared" si="21"/>
        <v>39</v>
      </c>
      <c r="H314" s="72"/>
      <c r="I314" s="73">
        <f t="shared" si="22"/>
        <v>39</v>
      </c>
      <c r="J314" s="94"/>
      <c r="K314" s="73">
        <f t="shared" si="23"/>
        <v>39</v>
      </c>
      <c r="L314" s="70"/>
      <c r="M314" s="75" t="str">
        <f t="shared" si="24"/>
        <v>Juin</v>
      </c>
    </row>
    <row r="315" spans="1:13" ht="15.75">
      <c r="A315" s="67">
        <v>308</v>
      </c>
      <c r="B315" s="32" t="s">
        <v>561</v>
      </c>
      <c r="C315" s="32" t="s">
        <v>562</v>
      </c>
      <c r="D315" s="69">
        <v>7.5</v>
      </c>
      <c r="E315" s="70">
        <v>8</v>
      </c>
      <c r="F315" s="71">
        <f t="shared" si="20"/>
        <v>7.75</v>
      </c>
      <c r="G315" s="71">
        <f t="shared" si="21"/>
        <v>23.25</v>
      </c>
      <c r="H315" s="76"/>
      <c r="I315" s="73">
        <f t="shared" si="22"/>
        <v>23.25</v>
      </c>
      <c r="J315" s="73"/>
      <c r="K315" s="73">
        <f t="shared" si="23"/>
        <v>23.25</v>
      </c>
      <c r="L315" s="70"/>
      <c r="M315" s="75" t="str">
        <f t="shared" si="24"/>
        <v>Juin</v>
      </c>
    </row>
    <row r="316" spans="1:13" ht="15.75">
      <c r="A316" s="67">
        <v>309</v>
      </c>
      <c r="B316" s="32" t="s">
        <v>563</v>
      </c>
      <c r="C316" s="32" t="s">
        <v>564</v>
      </c>
      <c r="D316" s="69">
        <v>10.5</v>
      </c>
      <c r="E316" s="70">
        <v>8.5</v>
      </c>
      <c r="F316" s="71">
        <f t="shared" si="20"/>
        <v>9.5</v>
      </c>
      <c r="G316" s="71">
        <f t="shared" si="21"/>
        <v>28.5</v>
      </c>
      <c r="H316" s="76"/>
      <c r="I316" s="73">
        <f t="shared" si="22"/>
        <v>28.5</v>
      </c>
      <c r="J316" s="94"/>
      <c r="K316" s="73">
        <f t="shared" si="23"/>
        <v>28.5</v>
      </c>
      <c r="L316" s="70"/>
      <c r="M316" s="75" t="str">
        <f t="shared" si="24"/>
        <v>Juin</v>
      </c>
    </row>
    <row r="317" spans="1:13" ht="15.75">
      <c r="A317" s="67">
        <v>310</v>
      </c>
      <c r="B317" s="32" t="s">
        <v>565</v>
      </c>
      <c r="C317" s="32" t="s">
        <v>566</v>
      </c>
      <c r="D317" s="69">
        <v>11</v>
      </c>
      <c r="E317" s="70">
        <v>12.5</v>
      </c>
      <c r="F317" s="71">
        <f t="shared" si="20"/>
        <v>11.75</v>
      </c>
      <c r="G317" s="71">
        <f t="shared" si="21"/>
        <v>35.25</v>
      </c>
      <c r="H317" s="72"/>
      <c r="I317" s="73">
        <f t="shared" si="22"/>
        <v>35.25</v>
      </c>
      <c r="J317" s="94"/>
      <c r="K317" s="73">
        <f t="shared" si="23"/>
        <v>35.25</v>
      </c>
      <c r="L317" s="70"/>
      <c r="M317" s="75" t="str">
        <f t="shared" si="24"/>
        <v>Juin</v>
      </c>
    </row>
    <row r="318" spans="1:13" ht="15.75">
      <c r="A318" s="67">
        <v>311</v>
      </c>
      <c r="B318" s="32" t="s">
        <v>567</v>
      </c>
      <c r="C318" s="32" t="s">
        <v>257</v>
      </c>
      <c r="D318" s="69">
        <v>15.5</v>
      </c>
      <c r="E318" s="70">
        <v>9.5</v>
      </c>
      <c r="F318" s="71">
        <f t="shared" si="20"/>
        <v>12.5</v>
      </c>
      <c r="G318" s="71">
        <f t="shared" si="21"/>
        <v>37.5</v>
      </c>
      <c r="H318" s="72"/>
      <c r="I318" s="73">
        <f t="shared" si="22"/>
        <v>37.5</v>
      </c>
      <c r="J318" s="94"/>
      <c r="K318" s="73">
        <f t="shared" si="23"/>
        <v>37.5</v>
      </c>
      <c r="L318" s="70"/>
      <c r="M318" s="75" t="str">
        <f t="shared" si="24"/>
        <v>Juin</v>
      </c>
    </row>
    <row r="319" spans="1:13" ht="15.75">
      <c r="A319" s="67">
        <v>312</v>
      </c>
      <c r="B319" s="32" t="s">
        <v>568</v>
      </c>
      <c r="C319" s="32" t="s">
        <v>569</v>
      </c>
      <c r="D319" s="69">
        <v>4</v>
      </c>
      <c r="E319" s="70">
        <v>6</v>
      </c>
      <c r="F319" s="71">
        <f t="shared" si="20"/>
        <v>5</v>
      </c>
      <c r="G319" s="71">
        <f t="shared" si="21"/>
        <v>15</v>
      </c>
      <c r="H319" s="76"/>
      <c r="I319" s="73">
        <f t="shared" si="22"/>
        <v>15</v>
      </c>
      <c r="J319" s="94"/>
      <c r="K319" s="73">
        <f t="shared" si="23"/>
        <v>15</v>
      </c>
      <c r="L319" s="70"/>
      <c r="M319" s="75" t="str">
        <f t="shared" si="24"/>
        <v>Juin</v>
      </c>
    </row>
    <row r="320" spans="1:13" ht="15.75">
      <c r="A320" s="67">
        <v>313</v>
      </c>
      <c r="B320" s="32" t="s">
        <v>570</v>
      </c>
      <c r="C320" s="32" t="s">
        <v>316</v>
      </c>
      <c r="D320" s="69">
        <v>6</v>
      </c>
      <c r="E320" s="70">
        <v>10</v>
      </c>
      <c r="F320" s="71">
        <f t="shared" si="20"/>
        <v>8</v>
      </c>
      <c r="G320" s="71">
        <f t="shared" si="21"/>
        <v>24</v>
      </c>
      <c r="H320" s="76"/>
      <c r="I320" s="73">
        <f t="shared" si="22"/>
        <v>24</v>
      </c>
      <c r="J320" s="73"/>
      <c r="K320" s="73">
        <f t="shared" si="23"/>
        <v>24</v>
      </c>
      <c r="L320" s="70"/>
      <c r="M320" s="75" t="str">
        <f t="shared" si="24"/>
        <v>Juin</v>
      </c>
    </row>
    <row r="321" spans="1:13" ht="15.75">
      <c r="A321" s="67">
        <v>314</v>
      </c>
      <c r="B321" s="32" t="s">
        <v>571</v>
      </c>
      <c r="C321" s="32" t="s">
        <v>375</v>
      </c>
      <c r="D321" s="69">
        <v>8.5</v>
      </c>
      <c r="E321" s="70">
        <v>11.5</v>
      </c>
      <c r="F321" s="71">
        <f t="shared" si="20"/>
        <v>10</v>
      </c>
      <c r="G321" s="71">
        <f t="shared" si="21"/>
        <v>30</v>
      </c>
      <c r="H321" s="72"/>
      <c r="I321" s="73">
        <f t="shared" si="22"/>
        <v>30</v>
      </c>
      <c r="J321" s="94"/>
      <c r="K321" s="73">
        <f t="shared" si="23"/>
        <v>30</v>
      </c>
      <c r="L321" s="70"/>
      <c r="M321" s="75" t="str">
        <f t="shared" si="24"/>
        <v>Juin</v>
      </c>
    </row>
    <row r="322" spans="1:13" ht="15.75">
      <c r="A322" s="67">
        <v>315</v>
      </c>
      <c r="B322" s="32" t="s">
        <v>572</v>
      </c>
      <c r="C322" s="32" t="s">
        <v>38</v>
      </c>
      <c r="D322" s="82"/>
      <c r="E322" s="82"/>
      <c r="F322" s="71">
        <f t="shared" si="20"/>
        <v>10</v>
      </c>
      <c r="G322" s="71">
        <f t="shared" si="21"/>
        <v>30</v>
      </c>
      <c r="H322" s="72"/>
      <c r="I322" s="73">
        <f t="shared" si="22"/>
        <v>30</v>
      </c>
      <c r="J322" s="94"/>
      <c r="K322" s="73">
        <f t="shared" si="23"/>
        <v>30</v>
      </c>
      <c r="L322" s="70">
        <v>30</v>
      </c>
      <c r="M322" s="75" t="str">
        <f t="shared" si="24"/>
        <v>Juin</v>
      </c>
    </row>
    <row r="323" spans="1:13" ht="15.75">
      <c r="A323" s="67">
        <v>316</v>
      </c>
      <c r="B323" s="32" t="s">
        <v>573</v>
      </c>
      <c r="C323" s="32" t="s">
        <v>574</v>
      </c>
      <c r="D323" s="69">
        <v>10.5</v>
      </c>
      <c r="E323" s="70">
        <v>9.5</v>
      </c>
      <c r="F323" s="71">
        <f t="shared" si="20"/>
        <v>10</v>
      </c>
      <c r="G323" s="71">
        <f t="shared" si="21"/>
        <v>30</v>
      </c>
      <c r="H323" s="72"/>
      <c r="I323" s="73">
        <f t="shared" si="22"/>
        <v>30</v>
      </c>
      <c r="J323" s="94"/>
      <c r="K323" s="73">
        <f t="shared" si="23"/>
        <v>30</v>
      </c>
      <c r="L323" s="70"/>
      <c r="M323" s="75" t="str">
        <f t="shared" si="24"/>
        <v>Juin</v>
      </c>
    </row>
    <row r="324" spans="1:13" ht="15.75">
      <c r="A324" s="67">
        <v>317</v>
      </c>
      <c r="B324" s="79" t="s">
        <v>575</v>
      </c>
      <c r="C324" s="79" t="s">
        <v>576</v>
      </c>
      <c r="D324" s="69">
        <v>1.5</v>
      </c>
      <c r="E324" s="70">
        <v>7.5</v>
      </c>
      <c r="F324" s="71">
        <f t="shared" si="20"/>
        <v>4.5</v>
      </c>
      <c r="G324" s="71">
        <f t="shared" si="21"/>
        <v>13.5</v>
      </c>
      <c r="H324" s="72"/>
      <c r="I324" s="73">
        <f t="shared" si="22"/>
        <v>13.5</v>
      </c>
      <c r="J324" s="94"/>
      <c r="K324" s="73">
        <f t="shared" si="23"/>
        <v>13.5</v>
      </c>
      <c r="L324" s="70"/>
      <c r="M324" s="75" t="str">
        <f t="shared" si="24"/>
        <v>Juin</v>
      </c>
    </row>
    <row r="325" spans="1:13" ht="15.75">
      <c r="A325" s="67">
        <v>318</v>
      </c>
      <c r="B325" s="32" t="s">
        <v>577</v>
      </c>
      <c r="C325" s="32" t="s">
        <v>109</v>
      </c>
      <c r="D325" s="69">
        <v>0.25</v>
      </c>
      <c r="E325" s="70">
        <v>5</v>
      </c>
      <c r="F325" s="71">
        <f t="shared" si="20"/>
        <v>2.625</v>
      </c>
      <c r="G325" s="71">
        <f t="shared" si="21"/>
        <v>7.875</v>
      </c>
      <c r="H325" s="76"/>
      <c r="I325" s="73">
        <f t="shared" si="22"/>
        <v>7.875</v>
      </c>
      <c r="J325" s="94"/>
      <c r="K325" s="73">
        <f t="shared" si="23"/>
        <v>7.875</v>
      </c>
      <c r="L325" s="70"/>
      <c r="M325" s="75" t="str">
        <f t="shared" si="24"/>
        <v>Juin</v>
      </c>
    </row>
    <row r="326" spans="1:13" ht="15.75">
      <c r="A326" s="67">
        <v>319</v>
      </c>
      <c r="B326" s="79" t="s">
        <v>577</v>
      </c>
      <c r="C326" s="79" t="s">
        <v>182</v>
      </c>
      <c r="D326" s="69">
        <v>5</v>
      </c>
      <c r="E326" s="91">
        <v>5.5</v>
      </c>
      <c r="F326" s="71">
        <f t="shared" si="20"/>
        <v>5.25</v>
      </c>
      <c r="G326" s="71">
        <f t="shared" si="21"/>
        <v>15.75</v>
      </c>
      <c r="H326" s="72"/>
      <c r="I326" s="73">
        <f t="shared" si="22"/>
        <v>15.75</v>
      </c>
      <c r="J326" s="94"/>
      <c r="K326" s="73">
        <f t="shared" si="23"/>
        <v>15.75</v>
      </c>
      <c r="L326" s="70"/>
      <c r="M326" s="75" t="str">
        <f t="shared" si="24"/>
        <v>Juin</v>
      </c>
    </row>
    <row r="327" spans="1:13" ht="15.75">
      <c r="A327" s="67">
        <v>320</v>
      </c>
      <c r="B327" s="32" t="s">
        <v>578</v>
      </c>
      <c r="C327" s="32" t="s">
        <v>579</v>
      </c>
      <c r="D327" s="69">
        <v>12.5</v>
      </c>
      <c r="E327" s="70">
        <v>12.5</v>
      </c>
      <c r="F327" s="71">
        <f t="shared" si="20"/>
        <v>12.5</v>
      </c>
      <c r="G327" s="71">
        <f t="shared" si="21"/>
        <v>37.5</v>
      </c>
      <c r="H327" s="76"/>
      <c r="I327" s="73">
        <f t="shared" si="22"/>
        <v>37.5</v>
      </c>
      <c r="J327" s="94"/>
      <c r="K327" s="73">
        <f t="shared" si="23"/>
        <v>37.5</v>
      </c>
      <c r="L327" s="70"/>
      <c r="M327" s="75" t="str">
        <f t="shared" si="24"/>
        <v>Juin</v>
      </c>
    </row>
    <row r="328" spans="1:13" ht="15.75">
      <c r="A328" s="67">
        <v>321</v>
      </c>
      <c r="B328" s="32" t="s">
        <v>580</v>
      </c>
      <c r="C328" s="32" t="s">
        <v>581</v>
      </c>
      <c r="D328" s="69">
        <v>10</v>
      </c>
      <c r="E328" s="70">
        <v>15.5</v>
      </c>
      <c r="F328" s="71">
        <f t="shared" si="20"/>
        <v>12.75</v>
      </c>
      <c r="G328" s="71">
        <f t="shared" si="21"/>
        <v>38.25</v>
      </c>
      <c r="H328" s="76"/>
      <c r="I328" s="73">
        <f t="shared" si="22"/>
        <v>38.25</v>
      </c>
      <c r="J328" s="73"/>
      <c r="K328" s="73">
        <f t="shared" si="23"/>
        <v>38.25</v>
      </c>
      <c r="L328" s="70"/>
      <c r="M328" s="75" t="str">
        <f t="shared" si="24"/>
        <v>Juin</v>
      </c>
    </row>
    <row r="329" spans="1:13" ht="15.75">
      <c r="A329" s="67">
        <v>322</v>
      </c>
      <c r="B329" s="32" t="s">
        <v>582</v>
      </c>
      <c r="C329" s="32" t="s">
        <v>583</v>
      </c>
      <c r="D329" s="82"/>
      <c r="E329" s="69"/>
      <c r="F329" s="71">
        <f t="shared" ref="F329:F392" si="25">IF(AND(D329=0,E329),L329/3,(D329+E329)/2)</f>
        <v>10</v>
      </c>
      <c r="G329" s="71">
        <f t="shared" ref="G329:G392" si="26">F329*3</f>
        <v>30</v>
      </c>
      <c r="H329" s="72"/>
      <c r="I329" s="73">
        <f t="shared" ref="I329:I392" si="27">MAX(H329*3,G329)</f>
        <v>30</v>
      </c>
      <c r="J329" s="94"/>
      <c r="K329" s="73">
        <f t="shared" ref="K329:K392" si="28">MAX(I329,J329*3)</f>
        <v>30</v>
      </c>
      <c r="L329" s="70">
        <v>30</v>
      </c>
      <c r="M329" s="75" t="str">
        <f t="shared" ref="M329:M392" si="29">IF(ISBLANK(J329),IF(ISBLANK(H329),"Juin","Synthèse"),"Rattrapage")</f>
        <v>Juin</v>
      </c>
    </row>
    <row r="330" spans="1:13" ht="15.75">
      <c r="A330" s="67">
        <v>323</v>
      </c>
      <c r="B330" s="33" t="s">
        <v>584</v>
      </c>
      <c r="C330" s="33" t="s">
        <v>585</v>
      </c>
      <c r="D330" s="69">
        <v>4.5</v>
      </c>
      <c r="E330" s="70">
        <v>8.5</v>
      </c>
      <c r="F330" s="71">
        <f t="shared" si="25"/>
        <v>6.5</v>
      </c>
      <c r="G330" s="71">
        <f t="shared" si="26"/>
        <v>19.5</v>
      </c>
      <c r="H330" s="72"/>
      <c r="I330" s="73">
        <f t="shared" si="27"/>
        <v>19.5</v>
      </c>
      <c r="J330" s="94"/>
      <c r="K330" s="73">
        <f t="shared" si="28"/>
        <v>19.5</v>
      </c>
      <c r="L330" s="70"/>
      <c r="M330" s="75" t="str">
        <f t="shared" si="29"/>
        <v>Juin</v>
      </c>
    </row>
    <row r="331" spans="1:13" ht="15.75">
      <c r="A331" s="67">
        <v>324</v>
      </c>
      <c r="B331" s="32" t="s">
        <v>586</v>
      </c>
      <c r="C331" s="32" t="s">
        <v>321</v>
      </c>
      <c r="D331" s="69">
        <v>8.5</v>
      </c>
      <c r="E331" s="70">
        <v>9.5</v>
      </c>
      <c r="F331" s="71">
        <f t="shared" si="25"/>
        <v>9</v>
      </c>
      <c r="G331" s="71">
        <f t="shared" si="26"/>
        <v>27</v>
      </c>
      <c r="H331" s="76"/>
      <c r="I331" s="73">
        <f t="shared" si="27"/>
        <v>27</v>
      </c>
      <c r="J331" s="73"/>
      <c r="K331" s="73">
        <f t="shared" si="28"/>
        <v>27</v>
      </c>
      <c r="L331" s="70"/>
      <c r="M331" s="75" t="str">
        <f t="shared" si="29"/>
        <v>Juin</v>
      </c>
    </row>
    <row r="332" spans="1:13" ht="15.75">
      <c r="A332" s="67">
        <v>325</v>
      </c>
      <c r="B332" s="32" t="s">
        <v>587</v>
      </c>
      <c r="C332" s="32" t="s">
        <v>588</v>
      </c>
      <c r="D332" s="69">
        <v>7.5</v>
      </c>
      <c r="E332" s="70">
        <v>7</v>
      </c>
      <c r="F332" s="71">
        <f t="shared" si="25"/>
        <v>7.25</v>
      </c>
      <c r="G332" s="71">
        <f t="shared" si="26"/>
        <v>21.75</v>
      </c>
      <c r="H332" s="72"/>
      <c r="I332" s="73">
        <f t="shared" si="27"/>
        <v>21.75</v>
      </c>
      <c r="J332" s="94"/>
      <c r="K332" s="73">
        <f t="shared" si="28"/>
        <v>21.75</v>
      </c>
      <c r="L332" s="70"/>
      <c r="M332" s="75" t="str">
        <f t="shared" si="29"/>
        <v>Juin</v>
      </c>
    </row>
    <row r="333" spans="1:13" ht="15.75">
      <c r="A333" s="67">
        <v>326</v>
      </c>
      <c r="B333" s="32" t="s">
        <v>589</v>
      </c>
      <c r="C333" s="32" t="s">
        <v>590</v>
      </c>
      <c r="D333" s="69">
        <v>11</v>
      </c>
      <c r="E333" s="70">
        <v>10.5</v>
      </c>
      <c r="F333" s="71">
        <f t="shared" si="25"/>
        <v>10.75</v>
      </c>
      <c r="G333" s="71">
        <f t="shared" si="26"/>
        <v>32.25</v>
      </c>
      <c r="H333" s="76"/>
      <c r="I333" s="73">
        <f t="shared" si="27"/>
        <v>32.25</v>
      </c>
      <c r="J333" s="73"/>
      <c r="K333" s="73">
        <f t="shared" si="28"/>
        <v>32.25</v>
      </c>
      <c r="L333" s="70"/>
      <c r="M333" s="75" t="str">
        <f t="shared" si="29"/>
        <v>Juin</v>
      </c>
    </row>
    <row r="334" spans="1:13" ht="15.75">
      <c r="A334" s="67">
        <v>327</v>
      </c>
      <c r="B334" s="33" t="s">
        <v>589</v>
      </c>
      <c r="C334" s="33" t="s">
        <v>591</v>
      </c>
      <c r="D334" s="69">
        <v>3.5</v>
      </c>
      <c r="E334" s="73">
        <v>4</v>
      </c>
      <c r="F334" s="71">
        <f t="shared" si="25"/>
        <v>3.75</v>
      </c>
      <c r="G334" s="71">
        <f t="shared" si="26"/>
        <v>11.25</v>
      </c>
      <c r="H334" s="72"/>
      <c r="I334" s="73">
        <f t="shared" si="27"/>
        <v>11.25</v>
      </c>
      <c r="J334" s="94"/>
      <c r="K334" s="73">
        <f t="shared" si="28"/>
        <v>11.25</v>
      </c>
      <c r="L334" s="70"/>
      <c r="M334" s="75" t="str">
        <f t="shared" si="29"/>
        <v>Juin</v>
      </c>
    </row>
    <row r="335" spans="1:13" ht="15.75">
      <c r="A335" s="67">
        <v>328</v>
      </c>
      <c r="B335" s="33" t="s">
        <v>592</v>
      </c>
      <c r="C335" s="33" t="s">
        <v>593</v>
      </c>
      <c r="D335" s="69">
        <v>10</v>
      </c>
      <c r="E335" s="70">
        <v>15</v>
      </c>
      <c r="F335" s="71">
        <f t="shared" si="25"/>
        <v>12.5</v>
      </c>
      <c r="G335" s="71">
        <f t="shared" si="26"/>
        <v>37.5</v>
      </c>
      <c r="H335" s="72"/>
      <c r="I335" s="73">
        <f t="shared" si="27"/>
        <v>37.5</v>
      </c>
      <c r="J335" s="94"/>
      <c r="K335" s="73">
        <f t="shared" si="28"/>
        <v>37.5</v>
      </c>
      <c r="L335" s="70"/>
      <c r="M335" s="75" t="str">
        <f t="shared" si="29"/>
        <v>Juin</v>
      </c>
    </row>
    <row r="336" spans="1:13" ht="15.75">
      <c r="A336" s="67">
        <v>329</v>
      </c>
      <c r="B336" s="79" t="s">
        <v>594</v>
      </c>
      <c r="C336" s="79" t="s">
        <v>595</v>
      </c>
      <c r="D336" s="69">
        <v>6.5</v>
      </c>
      <c r="E336" s="70">
        <v>6.5</v>
      </c>
      <c r="F336" s="71">
        <f t="shared" si="25"/>
        <v>6.5</v>
      </c>
      <c r="G336" s="71">
        <f t="shared" si="26"/>
        <v>19.5</v>
      </c>
      <c r="H336" s="72"/>
      <c r="I336" s="73">
        <f t="shared" si="27"/>
        <v>19.5</v>
      </c>
      <c r="J336" s="94"/>
      <c r="K336" s="73">
        <f t="shared" si="28"/>
        <v>19.5</v>
      </c>
      <c r="L336" s="70"/>
      <c r="M336" s="75" t="str">
        <f t="shared" si="29"/>
        <v>Juin</v>
      </c>
    </row>
    <row r="337" spans="1:13" ht="15.75">
      <c r="A337" s="67">
        <v>330</v>
      </c>
      <c r="B337" s="33" t="s">
        <v>596</v>
      </c>
      <c r="C337" s="33" t="s">
        <v>597</v>
      </c>
      <c r="D337" s="69">
        <v>7</v>
      </c>
      <c r="E337" s="73">
        <v>0.5</v>
      </c>
      <c r="F337" s="71">
        <f t="shared" si="25"/>
        <v>3.75</v>
      </c>
      <c r="G337" s="71">
        <f t="shared" si="26"/>
        <v>11.25</v>
      </c>
      <c r="H337" s="72"/>
      <c r="I337" s="73">
        <f t="shared" si="27"/>
        <v>11.25</v>
      </c>
      <c r="J337" s="100"/>
      <c r="K337" s="73">
        <f t="shared" si="28"/>
        <v>11.25</v>
      </c>
      <c r="L337" s="70"/>
      <c r="M337" s="75" t="str">
        <f t="shared" si="29"/>
        <v>Juin</v>
      </c>
    </row>
    <row r="338" spans="1:13" ht="15.75">
      <c r="A338" s="67">
        <v>331</v>
      </c>
      <c r="B338" s="88" t="s">
        <v>598</v>
      </c>
      <c r="C338" s="88" t="s">
        <v>599</v>
      </c>
      <c r="D338" s="69">
        <v>5.75</v>
      </c>
      <c r="E338" s="70">
        <v>11.5</v>
      </c>
      <c r="F338" s="71">
        <f t="shared" si="25"/>
        <v>8.625</v>
      </c>
      <c r="G338" s="71">
        <f t="shared" si="26"/>
        <v>25.875</v>
      </c>
      <c r="H338" s="76"/>
      <c r="I338" s="73">
        <f t="shared" si="27"/>
        <v>25.875</v>
      </c>
      <c r="J338" s="73"/>
      <c r="K338" s="73">
        <f t="shared" si="28"/>
        <v>25.875</v>
      </c>
      <c r="L338" s="70"/>
      <c r="M338" s="75" t="str">
        <f t="shared" si="29"/>
        <v>Juin</v>
      </c>
    </row>
    <row r="339" spans="1:13" ht="15.75">
      <c r="A339" s="67">
        <v>332</v>
      </c>
      <c r="B339" s="32" t="s">
        <v>598</v>
      </c>
      <c r="C339" s="32" t="s">
        <v>600</v>
      </c>
      <c r="D339" s="69">
        <v>6</v>
      </c>
      <c r="E339" s="70">
        <v>9</v>
      </c>
      <c r="F339" s="71">
        <f t="shared" si="25"/>
        <v>7.5</v>
      </c>
      <c r="G339" s="71">
        <f t="shared" si="26"/>
        <v>22.5</v>
      </c>
      <c r="H339" s="72"/>
      <c r="I339" s="73">
        <f t="shared" si="27"/>
        <v>22.5</v>
      </c>
      <c r="J339" s="94"/>
      <c r="K339" s="73">
        <f t="shared" si="28"/>
        <v>22.5</v>
      </c>
      <c r="L339" s="70"/>
      <c r="M339" s="75" t="str">
        <f t="shared" si="29"/>
        <v>Juin</v>
      </c>
    </row>
    <row r="340" spans="1:13" ht="15.75">
      <c r="A340" s="67">
        <v>333</v>
      </c>
      <c r="B340" s="32" t="s">
        <v>601</v>
      </c>
      <c r="C340" s="32" t="s">
        <v>343</v>
      </c>
      <c r="D340" s="69">
        <v>3</v>
      </c>
      <c r="E340" s="70">
        <v>6.5</v>
      </c>
      <c r="F340" s="71">
        <f t="shared" si="25"/>
        <v>4.75</v>
      </c>
      <c r="G340" s="71">
        <f t="shared" si="26"/>
        <v>14.25</v>
      </c>
      <c r="H340" s="72"/>
      <c r="I340" s="73">
        <f t="shared" si="27"/>
        <v>14.25</v>
      </c>
      <c r="J340" s="94"/>
      <c r="K340" s="73">
        <f t="shared" si="28"/>
        <v>14.25</v>
      </c>
      <c r="L340" s="70"/>
      <c r="M340" s="75" t="str">
        <f t="shared" si="29"/>
        <v>Juin</v>
      </c>
    </row>
    <row r="341" spans="1:13" ht="15.75">
      <c r="A341" s="67">
        <v>334</v>
      </c>
      <c r="B341" s="32" t="s">
        <v>602</v>
      </c>
      <c r="C341" s="32" t="s">
        <v>433</v>
      </c>
      <c r="D341" s="69">
        <v>7.5</v>
      </c>
      <c r="E341" s="70">
        <v>10</v>
      </c>
      <c r="F341" s="71">
        <f t="shared" si="25"/>
        <v>8.75</v>
      </c>
      <c r="G341" s="71">
        <f t="shared" si="26"/>
        <v>26.25</v>
      </c>
      <c r="H341" s="76"/>
      <c r="I341" s="73">
        <f t="shared" si="27"/>
        <v>26.25</v>
      </c>
      <c r="J341" s="73"/>
      <c r="K341" s="73">
        <f t="shared" si="28"/>
        <v>26.25</v>
      </c>
      <c r="L341" s="70"/>
      <c r="M341" s="75" t="str">
        <f t="shared" si="29"/>
        <v>Juin</v>
      </c>
    </row>
    <row r="342" spans="1:13" ht="15.75">
      <c r="A342" s="67">
        <v>335</v>
      </c>
      <c r="B342" s="32" t="s">
        <v>603</v>
      </c>
      <c r="C342" s="32" t="s">
        <v>604</v>
      </c>
      <c r="D342" s="69">
        <v>11.5</v>
      </c>
      <c r="E342" s="70">
        <v>12.5</v>
      </c>
      <c r="F342" s="71">
        <f t="shared" si="25"/>
        <v>12</v>
      </c>
      <c r="G342" s="71">
        <f t="shared" si="26"/>
        <v>36</v>
      </c>
      <c r="H342" s="76"/>
      <c r="I342" s="73">
        <f t="shared" si="27"/>
        <v>36</v>
      </c>
      <c r="J342" s="73"/>
      <c r="K342" s="73">
        <f t="shared" si="28"/>
        <v>36</v>
      </c>
      <c r="L342" s="70"/>
      <c r="M342" s="75" t="str">
        <f t="shared" si="29"/>
        <v>Juin</v>
      </c>
    </row>
    <row r="343" spans="1:13" ht="15.75">
      <c r="A343" s="67">
        <v>336</v>
      </c>
      <c r="B343" s="32" t="s">
        <v>605</v>
      </c>
      <c r="C343" s="32" t="s">
        <v>606</v>
      </c>
      <c r="D343" s="69">
        <v>5.5</v>
      </c>
      <c r="E343" s="70">
        <v>9.5</v>
      </c>
      <c r="F343" s="71">
        <f t="shared" si="25"/>
        <v>7.5</v>
      </c>
      <c r="G343" s="71">
        <f t="shared" si="26"/>
        <v>22.5</v>
      </c>
      <c r="H343" s="72"/>
      <c r="I343" s="73">
        <f t="shared" si="27"/>
        <v>22.5</v>
      </c>
      <c r="J343" s="94"/>
      <c r="K343" s="73">
        <f t="shared" si="28"/>
        <v>22.5</v>
      </c>
      <c r="L343" s="70"/>
      <c r="M343" s="75" t="str">
        <f t="shared" si="29"/>
        <v>Juin</v>
      </c>
    </row>
    <row r="344" spans="1:13" ht="15.75">
      <c r="A344" s="67">
        <v>337</v>
      </c>
      <c r="B344" s="32" t="s">
        <v>607</v>
      </c>
      <c r="C344" s="32" t="s">
        <v>608</v>
      </c>
      <c r="D344" s="69">
        <v>10</v>
      </c>
      <c r="E344" s="70">
        <v>10</v>
      </c>
      <c r="F344" s="71">
        <f t="shared" si="25"/>
        <v>10</v>
      </c>
      <c r="G344" s="71">
        <f t="shared" si="26"/>
        <v>30</v>
      </c>
      <c r="H344" s="76"/>
      <c r="I344" s="73">
        <f t="shared" si="27"/>
        <v>30</v>
      </c>
      <c r="J344" s="94"/>
      <c r="K344" s="73">
        <f t="shared" si="28"/>
        <v>30</v>
      </c>
      <c r="L344" s="70"/>
      <c r="M344" s="75" t="str">
        <f t="shared" si="29"/>
        <v>Juin</v>
      </c>
    </row>
    <row r="345" spans="1:13" ht="15.75">
      <c r="A345" s="67">
        <v>338</v>
      </c>
      <c r="B345" s="32" t="s">
        <v>609</v>
      </c>
      <c r="C345" s="32" t="s">
        <v>610</v>
      </c>
      <c r="D345" s="69">
        <v>9</v>
      </c>
      <c r="E345" s="70">
        <v>9.5</v>
      </c>
      <c r="F345" s="71">
        <f t="shared" si="25"/>
        <v>9.25</v>
      </c>
      <c r="G345" s="71">
        <f t="shared" si="26"/>
        <v>27.75</v>
      </c>
      <c r="H345" s="76"/>
      <c r="I345" s="73">
        <f t="shared" si="27"/>
        <v>27.75</v>
      </c>
      <c r="J345" s="73"/>
      <c r="K345" s="73">
        <f t="shared" si="28"/>
        <v>27.75</v>
      </c>
      <c r="L345" s="70"/>
      <c r="M345" s="75" t="str">
        <f t="shared" si="29"/>
        <v>Juin</v>
      </c>
    </row>
    <row r="346" spans="1:13" ht="15.75">
      <c r="A346" s="67">
        <v>339</v>
      </c>
      <c r="B346" s="32" t="s">
        <v>611</v>
      </c>
      <c r="C346" s="32" t="s">
        <v>612</v>
      </c>
      <c r="D346" s="69">
        <v>5.5</v>
      </c>
      <c r="E346" s="70">
        <v>8</v>
      </c>
      <c r="F346" s="71">
        <f t="shared" si="25"/>
        <v>6.75</v>
      </c>
      <c r="G346" s="71">
        <f t="shared" si="26"/>
        <v>20.25</v>
      </c>
      <c r="H346" s="72"/>
      <c r="I346" s="73">
        <f t="shared" si="27"/>
        <v>20.25</v>
      </c>
      <c r="J346" s="94"/>
      <c r="K346" s="73">
        <f t="shared" si="28"/>
        <v>20.25</v>
      </c>
      <c r="L346" s="85"/>
      <c r="M346" s="75" t="str">
        <f t="shared" si="29"/>
        <v>Juin</v>
      </c>
    </row>
    <row r="347" spans="1:13" ht="15.75">
      <c r="A347" s="67">
        <v>340</v>
      </c>
      <c r="B347" s="33" t="s">
        <v>613</v>
      </c>
      <c r="C347" s="33" t="s">
        <v>614</v>
      </c>
      <c r="D347" s="69">
        <v>4</v>
      </c>
      <c r="E347" s="73">
        <v>8</v>
      </c>
      <c r="F347" s="71">
        <f t="shared" si="25"/>
        <v>6</v>
      </c>
      <c r="G347" s="71">
        <f t="shared" si="26"/>
        <v>18</v>
      </c>
      <c r="H347" s="72"/>
      <c r="I347" s="73">
        <f t="shared" si="27"/>
        <v>18</v>
      </c>
      <c r="J347" s="94"/>
      <c r="K347" s="73">
        <f t="shared" si="28"/>
        <v>18</v>
      </c>
      <c r="L347" s="70"/>
      <c r="M347" s="75" t="str">
        <f t="shared" si="29"/>
        <v>Juin</v>
      </c>
    </row>
    <row r="348" spans="1:13" ht="15.75">
      <c r="A348" s="67">
        <v>341</v>
      </c>
      <c r="B348" s="33" t="s">
        <v>615</v>
      </c>
      <c r="C348" s="33" t="s">
        <v>616</v>
      </c>
      <c r="D348" s="69">
        <v>3.25</v>
      </c>
      <c r="E348" s="70">
        <v>6</v>
      </c>
      <c r="F348" s="71">
        <f t="shared" si="25"/>
        <v>4.625</v>
      </c>
      <c r="G348" s="71">
        <f t="shared" si="26"/>
        <v>13.875</v>
      </c>
      <c r="H348" s="72"/>
      <c r="I348" s="73">
        <f t="shared" si="27"/>
        <v>13.875</v>
      </c>
      <c r="J348" s="94"/>
      <c r="K348" s="73">
        <f t="shared" si="28"/>
        <v>13.875</v>
      </c>
      <c r="L348" s="70"/>
      <c r="M348" s="75" t="str">
        <f t="shared" si="29"/>
        <v>Juin</v>
      </c>
    </row>
    <row r="349" spans="1:13" ht="15.75">
      <c r="A349" s="67">
        <v>342</v>
      </c>
      <c r="B349" s="32" t="s">
        <v>617</v>
      </c>
      <c r="C349" s="32" t="s">
        <v>618</v>
      </c>
      <c r="D349" s="69">
        <v>10</v>
      </c>
      <c r="E349" s="70">
        <v>10.5</v>
      </c>
      <c r="F349" s="71">
        <f t="shared" si="25"/>
        <v>10.25</v>
      </c>
      <c r="G349" s="71">
        <f t="shared" si="26"/>
        <v>30.75</v>
      </c>
      <c r="H349" s="76"/>
      <c r="I349" s="73">
        <f t="shared" si="27"/>
        <v>30.75</v>
      </c>
      <c r="J349" s="73"/>
      <c r="K349" s="73">
        <f t="shared" si="28"/>
        <v>30.75</v>
      </c>
      <c r="L349" s="70"/>
      <c r="M349" s="75" t="str">
        <f t="shared" si="29"/>
        <v>Juin</v>
      </c>
    </row>
    <row r="350" spans="1:13" ht="15.75">
      <c r="A350" s="67">
        <v>343</v>
      </c>
      <c r="B350" s="32" t="s">
        <v>619</v>
      </c>
      <c r="C350" s="32" t="s">
        <v>620</v>
      </c>
      <c r="D350" s="82"/>
      <c r="E350" s="91"/>
      <c r="F350" s="71">
        <f t="shared" si="25"/>
        <v>10</v>
      </c>
      <c r="G350" s="71">
        <f t="shared" si="26"/>
        <v>30</v>
      </c>
      <c r="H350" s="72"/>
      <c r="I350" s="73">
        <f t="shared" si="27"/>
        <v>30</v>
      </c>
      <c r="J350" s="94"/>
      <c r="K350" s="73">
        <f t="shared" si="28"/>
        <v>30</v>
      </c>
      <c r="L350" s="70">
        <v>30</v>
      </c>
      <c r="M350" s="75" t="str">
        <f t="shared" si="29"/>
        <v>Juin</v>
      </c>
    </row>
    <row r="351" spans="1:13" ht="15.75">
      <c r="A351" s="67">
        <v>344</v>
      </c>
      <c r="B351" s="32" t="s">
        <v>621</v>
      </c>
      <c r="C351" s="32" t="s">
        <v>88</v>
      </c>
      <c r="D351" s="69">
        <v>8.25</v>
      </c>
      <c r="E351" s="70">
        <v>10.5</v>
      </c>
      <c r="F351" s="71">
        <f t="shared" si="25"/>
        <v>9.375</v>
      </c>
      <c r="G351" s="71">
        <f t="shared" si="26"/>
        <v>28.125</v>
      </c>
      <c r="H351" s="76"/>
      <c r="I351" s="73">
        <f t="shared" si="27"/>
        <v>28.125</v>
      </c>
      <c r="J351" s="73"/>
      <c r="K351" s="73">
        <f t="shared" si="28"/>
        <v>28.125</v>
      </c>
      <c r="L351" s="70"/>
      <c r="M351" s="75" t="str">
        <f t="shared" si="29"/>
        <v>Juin</v>
      </c>
    </row>
    <row r="352" spans="1:13" ht="15.75">
      <c r="A352" s="67">
        <v>345</v>
      </c>
      <c r="B352" s="32" t="s">
        <v>621</v>
      </c>
      <c r="C352" s="32" t="s">
        <v>142</v>
      </c>
      <c r="D352" s="69">
        <v>6.25</v>
      </c>
      <c r="E352" s="70">
        <v>9.5</v>
      </c>
      <c r="F352" s="71">
        <f t="shared" si="25"/>
        <v>7.875</v>
      </c>
      <c r="G352" s="71">
        <f t="shared" si="26"/>
        <v>23.625</v>
      </c>
      <c r="H352" s="76"/>
      <c r="I352" s="73">
        <f t="shared" si="27"/>
        <v>23.625</v>
      </c>
      <c r="J352" s="73"/>
      <c r="K352" s="73">
        <f t="shared" si="28"/>
        <v>23.625</v>
      </c>
      <c r="L352" s="70"/>
      <c r="M352" s="75" t="str">
        <f t="shared" si="29"/>
        <v>Juin</v>
      </c>
    </row>
    <row r="353" spans="1:13" ht="15.75">
      <c r="A353" s="67">
        <v>346</v>
      </c>
      <c r="B353" s="88" t="s">
        <v>622</v>
      </c>
      <c r="C353" s="88" t="s">
        <v>623</v>
      </c>
      <c r="D353" s="69">
        <v>7.25</v>
      </c>
      <c r="E353" s="70">
        <v>12</v>
      </c>
      <c r="F353" s="71">
        <f t="shared" si="25"/>
        <v>9.625</v>
      </c>
      <c r="G353" s="71">
        <f t="shared" si="26"/>
        <v>28.875</v>
      </c>
      <c r="H353" s="76"/>
      <c r="I353" s="73">
        <f t="shared" si="27"/>
        <v>28.875</v>
      </c>
      <c r="J353" s="94"/>
      <c r="K353" s="73">
        <f t="shared" si="28"/>
        <v>28.875</v>
      </c>
      <c r="L353" s="70"/>
      <c r="M353" s="75" t="str">
        <f t="shared" si="29"/>
        <v>Juin</v>
      </c>
    </row>
    <row r="354" spans="1:13" ht="15.75">
      <c r="A354" s="67">
        <v>347</v>
      </c>
      <c r="B354" s="88" t="s">
        <v>624</v>
      </c>
      <c r="C354" s="88" t="s">
        <v>98</v>
      </c>
      <c r="D354" s="69">
        <v>1.25</v>
      </c>
      <c r="E354" s="74">
        <v>5</v>
      </c>
      <c r="F354" s="71">
        <f t="shared" si="25"/>
        <v>3.125</v>
      </c>
      <c r="G354" s="71">
        <f t="shared" si="26"/>
        <v>9.375</v>
      </c>
      <c r="H354" s="72"/>
      <c r="I354" s="73">
        <f t="shared" si="27"/>
        <v>9.375</v>
      </c>
      <c r="J354" s="101"/>
      <c r="K354" s="73">
        <f t="shared" si="28"/>
        <v>9.375</v>
      </c>
      <c r="L354" s="70"/>
      <c r="M354" s="75" t="str">
        <f t="shared" si="29"/>
        <v>Juin</v>
      </c>
    </row>
    <row r="355" spans="1:13" ht="15.75">
      <c r="A355" s="67">
        <v>348</v>
      </c>
      <c r="B355" s="33" t="s">
        <v>625</v>
      </c>
      <c r="C355" s="33" t="s">
        <v>626</v>
      </c>
      <c r="D355" s="69">
        <v>0.75</v>
      </c>
      <c r="E355" s="91">
        <v>4.5</v>
      </c>
      <c r="F355" s="71">
        <f t="shared" si="25"/>
        <v>2.625</v>
      </c>
      <c r="G355" s="71">
        <f t="shared" si="26"/>
        <v>7.875</v>
      </c>
      <c r="H355" s="76"/>
      <c r="I355" s="73">
        <f t="shared" si="27"/>
        <v>7.875</v>
      </c>
      <c r="J355" s="101"/>
      <c r="K355" s="73">
        <f t="shared" si="28"/>
        <v>7.875</v>
      </c>
      <c r="L355" s="70"/>
      <c r="M355" s="75" t="str">
        <f t="shared" si="29"/>
        <v>Juin</v>
      </c>
    </row>
    <row r="356" spans="1:13" ht="15.75">
      <c r="A356" s="67">
        <v>349</v>
      </c>
      <c r="B356" s="32" t="s">
        <v>627</v>
      </c>
      <c r="C356" s="32" t="s">
        <v>556</v>
      </c>
      <c r="D356" s="69">
        <v>14.5</v>
      </c>
      <c r="E356" s="70">
        <v>7.5</v>
      </c>
      <c r="F356" s="71">
        <f t="shared" si="25"/>
        <v>11</v>
      </c>
      <c r="G356" s="71">
        <f t="shared" si="26"/>
        <v>33</v>
      </c>
      <c r="H356" s="76"/>
      <c r="I356" s="73">
        <f t="shared" si="27"/>
        <v>33</v>
      </c>
      <c r="J356" s="101"/>
      <c r="K356" s="73">
        <f t="shared" si="28"/>
        <v>33</v>
      </c>
      <c r="L356" s="70"/>
      <c r="M356" s="75" t="str">
        <f t="shared" si="29"/>
        <v>Juin</v>
      </c>
    </row>
    <row r="357" spans="1:13" ht="15.75">
      <c r="A357" s="67">
        <v>350</v>
      </c>
      <c r="B357" s="32" t="s">
        <v>628</v>
      </c>
      <c r="C357" s="32" t="s">
        <v>122</v>
      </c>
      <c r="D357" s="82"/>
      <c r="E357" s="82"/>
      <c r="F357" s="71">
        <f t="shared" si="25"/>
        <v>11</v>
      </c>
      <c r="G357" s="71">
        <f t="shared" si="26"/>
        <v>33</v>
      </c>
      <c r="H357" s="76"/>
      <c r="I357" s="73">
        <f t="shared" si="27"/>
        <v>33</v>
      </c>
      <c r="J357" s="101"/>
      <c r="K357" s="73">
        <f t="shared" si="28"/>
        <v>33</v>
      </c>
      <c r="L357" s="70">
        <v>33</v>
      </c>
      <c r="M357" s="75" t="str">
        <f t="shared" si="29"/>
        <v>Juin</v>
      </c>
    </row>
    <row r="358" spans="1:13" ht="15.75">
      <c r="A358" s="67">
        <v>351</v>
      </c>
      <c r="B358" s="32" t="s">
        <v>629</v>
      </c>
      <c r="C358" s="32" t="s">
        <v>630</v>
      </c>
      <c r="D358" s="69">
        <v>14</v>
      </c>
      <c r="E358" s="70">
        <v>11.5</v>
      </c>
      <c r="F358" s="71">
        <f t="shared" si="25"/>
        <v>12.75</v>
      </c>
      <c r="G358" s="71">
        <f t="shared" si="26"/>
        <v>38.25</v>
      </c>
      <c r="H358" s="76"/>
      <c r="I358" s="73">
        <f t="shared" si="27"/>
        <v>38.25</v>
      </c>
      <c r="J358" s="101"/>
      <c r="K358" s="73">
        <f t="shared" si="28"/>
        <v>38.25</v>
      </c>
      <c r="L358" s="70"/>
      <c r="M358" s="75" t="str">
        <f t="shared" si="29"/>
        <v>Juin</v>
      </c>
    </row>
    <row r="359" spans="1:13" ht="15.75">
      <c r="A359" s="67">
        <v>352</v>
      </c>
      <c r="B359" s="32" t="s">
        <v>631</v>
      </c>
      <c r="C359" s="32" t="s">
        <v>542</v>
      </c>
      <c r="D359" s="69">
        <v>6.75</v>
      </c>
      <c r="E359" s="70">
        <v>11</v>
      </c>
      <c r="F359" s="71">
        <f t="shared" si="25"/>
        <v>8.875</v>
      </c>
      <c r="G359" s="71">
        <f t="shared" si="26"/>
        <v>26.625</v>
      </c>
      <c r="H359" s="76"/>
      <c r="I359" s="73">
        <f t="shared" si="27"/>
        <v>26.625</v>
      </c>
      <c r="J359" s="101"/>
      <c r="K359" s="73">
        <f t="shared" si="28"/>
        <v>26.625</v>
      </c>
      <c r="L359" s="70"/>
      <c r="M359" s="75" t="str">
        <f t="shared" si="29"/>
        <v>Juin</v>
      </c>
    </row>
    <row r="360" spans="1:13" ht="15.75">
      <c r="A360" s="67">
        <v>353</v>
      </c>
      <c r="B360" s="33" t="s">
        <v>632</v>
      </c>
      <c r="C360" s="33" t="s">
        <v>633</v>
      </c>
      <c r="D360" s="69">
        <v>5.5</v>
      </c>
      <c r="E360" s="70">
        <v>10</v>
      </c>
      <c r="F360" s="71">
        <f t="shared" si="25"/>
        <v>7.75</v>
      </c>
      <c r="G360" s="71">
        <f t="shared" si="26"/>
        <v>23.25</v>
      </c>
      <c r="H360" s="76"/>
      <c r="I360" s="73">
        <f t="shared" si="27"/>
        <v>23.25</v>
      </c>
      <c r="J360" s="101"/>
      <c r="K360" s="73">
        <f t="shared" si="28"/>
        <v>23.25</v>
      </c>
      <c r="L360" s="70"/>
      <c r="M360" s="75" t="str">
        <f t="shared" si="29"/>
        <v>Juin</v>
      </c>
    </row>
    <row r="361" spans="1:13" ht="15.75">
      <c r="A361" s="67">
        <v>354</v>
      </c>
      <c r="B361" s="33" t="s">
        <v>632</v>
      </c>
      <c r="C361" s="33" t="s">
        <v>634</v>
      </c>
      <c r="D361" s="69">
        <v>2.5</v>
      </c>
      <c r="E361" s="70">
        <v>6</v>
      </c>
      <c r="F361" s="71">
        <f t="shared" si="25"/>
        <v>4.25</v>
      </c>
      <c r="G361" s="71">
        <f t="shared" si="26"/>
        <v>12.75</v>
      </c>
      <c r="H361" s="76"/>
      <c r="I361" s="73">
        <f t="shared" si="27"/>
        <v>12.75</v>
      </c>
      <c r="J361" s="101"/>
      <c r="K361" s="73">
        <f t="shared" si="28"/>
        <v>12.75</v>
      </c>
      <c r="L361" s="70"/>
      <c r="M361" s="75" t="str">
        <f t="shared" si="29"/>
        <v>Juin</v>
      </c>
    </row>
    <row r="362" spans="1:13" ht="15.75">
      <c r="A362" s="67">
        <v>355</v>
      </c>
      <c r="B362" s="32" t="s">
        <v>635</v>
      </c>
      <c r="C362" s="32" t="s">
        <v>636</v>
      </c>
      <c r="D362" s="69">
        <v>11</v>
      </c>
      <c r="E362" s="70">
        <v>11.5</v>
      </c>
      <c r="F362" s="71">
        <f t="shared" si="25"/>
        <v>11.25</v>
      </c>
      <c r="G362" s="71">
        <f t="shared" si="26"/>
        <v>33.75</v>
      </c>
      <c r="H362" s="76"/>
      <c r="I362" s="73">
        <f t="shared" si="27"/>
        <v>33.75</v>
      </c>
      <c r="J362" s="101"/>
      <c r="K362" s="73">
        <f t="shared" si="28"/>
        <v>33.75</v>
      </c>
      <c r="L362" s="70"/>
      <c r="M362" s="75" t="str">
        <f t="shared" si="29"/>
        <v>Juin</v>
      </c>
    </row>
    <row r="363" spans="1:13" ht="15.75">
      <c r="A363" s="67">
        <v>356</v>
      </c>
      <c r="B363" s="32" t="s">
        <v>637</v>
      </c>
      <c r="C363" s="32" t="s">
        <v>242</v>
      </c>
      <c r="D363" s="69">
        <v>6</v>
      </c>
      <c r="E363" s="73">
        <v>10</v>
      </c>
      <c r="F363" s="71">
        <f t="shared" si="25"/>
        <v>8</v>
      </c>
      <c r="G363" s="71">
        <f t="shared" si="26"/>
        <v>24</v>
      </c>
      <c r="H363" s="76"/>
      <c r="I363" s="73">
        <f t="shared" si="27"/>
        <v>24</v>
      </c>
      <c r="J363" s="101"/>
      <c r="K363" s="73">
        <f t="shared" si="28"/>
        <v>24</v>
      </c>
      <c r="L363" s="70"/>
      <c r="M363" s="75" t="str">
        <f t="shared" si="29"/>
        <v>Juin</v>
      </c>
    </row>
    <row r="364" spans="1:13" ht="15.75">
      <c r="A364" s="67">
        <v>357</v>
      </c>
      <c r="B364" s="32" t="s">
        <v>638</v>
      </c>
      <c r="C364" s="32" t="s">
        <v>639</v>
      </c>
      <c r="D364" s="69">
        <v>14.5</v>
      </c>
      <c r="E364" s="70">
        <v>11</v>
      </c>
      <c r="F364" s="71">
        <f t="shared" si="25"/>
        <v>12.75</v>
      </c>
      <c r="G364" s="71">
        <f t="shared" si="26"/>
        <v>38.25</v>
      </c>
      <c r="H364" s="76"/>
      <c r="I364" s="73">
        <f t="shared" si="27"/>
        <v>38.25</v>
      </c>
      <c r="J364" s="101"/>
      <c r="K364" s="73">
        <f t="shared" si="28"/>
        <v>38.25</v>
      </c>
      <c r="L364" s="70"/>
      <c r="M364" s="75" t="str">
        <f t="shared" si="29"/>
        <v>Juin</v>
      </c>
    </row>
    <row r="365" spans="1:13" ht="15.75">
      <c r="A365" s="67">
        <v>358</v>
      </c>
      <c r="B365" s="32" t="s">
        <v>640</v>
      </c>
      <c r="C365" s="32" t="s">
        <v>98</v>
      </c>
      <c r="D365" s="69">
        <v>1</v>
      </c>
      <c r="E365" s="73">
        <v>7.5</v>
      </c>
      <c r="F365" s="71">
        <f t="shared" si="25"/>
        <v>4.25</v>
      </c>
      <c r="G365" s="71">
        <f t="shared" si="26"/>
        <v>12.75</v>
      </c>
      <c r="H365" s="76"/>
      <c r="I365" s="73">
        <f t="shared" si="27"/>
        <v>12.75</v>
      </c>
      <c r="J365" s="101"/>
      <c r="K365" s="73">
        <f t="shared" si="28"/>
        <v>12.75</v>
      </c>
      <c r="L365" s="70"/>
      <c r="M365" s="75" t="str">
        <f t="shared" si="29"/>
        <v>Juin</v>
      </c>
    </row>
    <row r="366" spans="1:13" ht="15.75">
      <c r="A366" s="67">
        <v>359</v>
      </c>
      <c r="B366" s="32" t="s">
        <v>641</v>
      </c>
      <c r="C366" s="32" t="s">
        <v>642</v>
      </c>
      <c r="D366" s="69">
        <v>6.75</v>
      </c>
      <c r="E366" s="70">
        <v>9.5</v>
      </c>
      <c r="F366" s="71">
        <f t="shared" si="25"/>
        <v>8.125</v>
      </c>
      <c r="G366" s="71">
        <f t="shared" si="26"/>
        <v>24.375</v>
      </c>
      <c r="H366" s="76"/>
      <c r="I366" s="73">
        <f t="shared" si="27"/>
        <v>24.375</v>
      </c>
      <c r="J366" s="101"/>
      <c r="K366" s="73">
        <f t="shared" si="28"/>
        <v>24.375</v>
      </c>
      <c r="L366" s="70"/>
      <c r="M366" s="75" t="str">
        <f t="shared" si="29"/>
        <v>Juin</v>
      </c>
    </row>
    <row r="367" spans="1:13" ht="15.75">
      <c r="A367" s="67">
        <v>360</v>
      </c>
      <c r="B367" s="32" t="s">
        <v>643</v>
      </c>
      <c r="C367" s="32" t="s">
        <v>470</v>
      </c>
      <c r="D367" s="82"/>
      <c r="E367" s="69"/>
      <c r="F367" s="71">
        <f t="shared" si="25"/>
        <v>10</v>
      </c>
      <c r="G367" s="71">
        <f t="shared" si="26"/>
        <v>30</v>
      </c>
      <c r="H367" s="76"/>
      <c r="I367" s="73">
        <f t="shared" si="27"/>
        <v>30</v>
      </c>
      <c r="J367" s="101"/>
      <c r="K367" s="73">
        <f t="shared" si="28"/>
        <v>30</v>
      </c>
      <c r="L367" s="70">
        <v>30</v>
      </c>
      <c r="M367" s="75" t="str">
        <f t="shared" si="29"/>
        <v>Juin</v>
      </c>
    </row>
    <row r="368" spans="1:13" ht="15.75">
      <c r="A368" s="67">
        <v>361</v>
      </c>
      <c r="B368" s="32" t="s">
        <v>644</v>
      </c>
      <c r="C368" s="32" t="s">
        <v>645</v>
      </c>
      <c r="D368" s="69">
        <v>13.5</v>
      </c>
      <c r="E368" s="70">
        <v>14</v>
      </c>
      <c r="F368" s="71">
        <f t="shared" si="25"/>
        <v>13.75</v>
      </c>
      <c r="G368" s="71">
        <f t="shared" si="26"/>
        <v>41.25</v>
      </c>
      <c r="H368" s="76"/>
      <c r="I368" s="73">
        <f t="shared" si="27"/>
        <v>41.25</v>
      </c>
      <c r="J368" s="101"/>
      <c r="K368" s="73">
        <f t="shared" si="28"/>
        <v>41.25</v>
      </c>
      <c r="L368" s="70"/>
      <c r="M368" s="75" t="str">
        <f t="shared" si="29"/>
        <v>Juin</v>
      </c>
    </row>
    <row r="369" spans="1:13" ht="15.75">
      <c r="A369" s="67">
        <v>362</v>
      </c>
      <c r="B369" s="32" t="s">
        <v>646</v>
      </c>
      <c r="C369" s="32" t="s">
        <v>203</v>
      </c>
      <c r="D369" s="69">
        <v>8.5</v>
      </c>
      <c r="E369" s="70">
        <v>12</v>
      </c>
      <c r="F369" s="71">
        <f t="shared" si="25"/>
        <v>10.25</v>
      </c>
      <c r="G369" s="71">
        <f t="shared" si="26"/>
        <v>30.75</v>
      </c>
      <c r="H369" s="76"/>
      <c r="I369" s="73">
        <f t="shared" si="27"/>
        <v>30.75</v>
      </c>
      <c r="J369" s="101"/>
      <c r="K369" s="73">
        <f t="shared" si="28"/>
        <v>30.75</v>
      </c>
      <c r="L369" s="70"/>
      <c r="M369" s="75" t="str">
        <f t="shared" si="29"/>
        <v>Juin</v>
      </c>
    </row>
    <row r="370" spans="1:13" ht="15.75">
      <c r="A370" s="67">
        <v>363</v>
      </c>
      <c r="B370" s="32" t="s">
        <v>647</v>
      </c>
      <c r="C370" s="32" t="s">
        <v>648</v>
      </c>
      <c r="D370" s="69">
        <v>17</v>
      </c>
      <c r="E370" s="91">
        <v>11.5</v>
      </c>
      <c r="F370" s="71">
        <f t="shared" si="25"/>
        <v>14.25</v>
      </c>
      <c r="G370" s="71">
        <f t="shared" si="26"/>
        <v>42.75</v>
      </c>
      <c r="H370" s="76"/>
      <c r="I370" s="73">
        <f t="shared" si="27"/>
        <v>42.75</v>
      </c>
      <c r="J370" s="101"/>
      <c r="K370" s="73">
        <f t="shared" si="28"/>
        <v>42.75</v>
      </c>
      <c r="L370" s="70"/>
      <c r="M370" s="75" t="str">
        <f t="shared" si="29"/>
        <v>Juin</v>
      </c>
    </row>
    <row r="371" spans="1:13" ht="15.75">
      <c r="A371" s="67">
        <v>364</v>
      </c>
      <c r="B371" s="32" t="s">
        <v>649</v>
      </c>
      <c r="C371" s="32" t="s">
        <v>42</v>
      </c>
      <c r="D371" s="69">
        <v>9.5</v>
      </c>
      <c r="E371" s="70">
        <v>10.5</v>
      </c>
      <c r="F371" s="71">
        <f t="shared" si="25"/>
        <v>10</v>
      </c>
      <c r="G371" s="71">
        <f t="shared" si="26"/>
        <v>30</v>
      </c>
      <c r="H371" s="76"/>
      <c r="I371" s="73">
        <f t="shared" si="27"/>
        <v>30</v>
      </c>
      <c r="J371" s="101"/>
      <c r="K371" s="73">
        <f t="shared" si="28"/>
        <v>30</v>
      </c>
      <c r="L371" s="70"/>
      <c r="M371" s="75" t="str">
        <f t="shared" si="29"/>
        <v>Juin</v>
      </c>
    </row>
    <row r="372" spans="1:13" ht="15.75">
      <c r="A372" s="67">
        <v>365</v>
      </c>
      <c r="B372" s="33" t="s">
        <v>650</v>
      </c>
      <c r="C372" s="33" t="s">
        <v>517</v>
      </c>
      <c r="D372" s="69">
        <v>12</v>
      </c>
      <c r="E372" s="69"/>
      <c r="F372" s="71">
        <f t="shared" si="25"/>
        <v>6</v>
      </c>
      <c r="G372" s="71">
        <f t="shared" si="26"/>
        <v>18</v>
      </c>
      <c r="H372" s="76"/>
      <c r="I372" s="73">
        <f t="shared" si="27"/>
        <v>18</v>
      </c>
      <c r="J372" s="101"/>
      <c r="K372" s="73">
        <f t="shared" si="28"/>
        <v>18</v>
      </c>
      <c r="L372" s="70"/>
      <c r="M372" s="75" t="str">
        <f t="shared" si="29"/>
        <v>Juin</v>
      </c>
    </row>
    <row r="373" spans="1:13" ht="15.75">
      <c r="A373" s="67">
        <v>366</v>
      </c>
      <c r="B373" s="32" t="s">
        <v>651</v>
      </c>
      <c r="C373" s="32" t="s">
        <v>652</v>
      </c>
      <c r="D373" s="69">
        <v>8</v>
      </c>
      <c r="E373" s="70">
        <v>12</v>
      </c>
      <c r="F373" s="71">
        <f t="shared" si="25"/>
        <v>10</v>
      </c>
      <c r="G373" s="71">
        <f t="shared" si="26"/>
        <v>30</v>
      </c>
      <c r="H373" s="76"/>
      <c r="I373" s="73">
        <f t="shared" si="27"/>
        <v>30</v>
      </c>
      <c r="J373" s="101"/>
      <c r="K373" s="73">
        <f t="shared" si="28"/>
        <v>30</v>
      </c>
      <c r="L373" s="70"/>
      <c r="M373" s="75" t="str">
        <f t="shared" si="29"/>
        <v>Juin</v>
      </c>
    </row>
    <row r="374" spans="1:13" ht="15.75">
      <c r="A374" s="67">
        <v>367</v>
      </c>
      <c r="B374" s="32" t="s">
        <v>653</v>
      </c>
      <c r="C374" s="32" t="s">
        <v>654</v>
      </c>
      <c r="D374" s="69">
        <v>0.5</v>
      </c>
      <c r="E374" s="70">
        <v>6</v>
      </c>
      <c r="F374" s="71">
        <f t="shared" si="25"/>
        <v>3.25</v>
      </c>
      <c r="G374" s="71">
        <f t="shared" si="26"/>
        <v>9.75</v>
      </c>
      <c r="H374" s="76"/>
      <c r="I374" s="73">
        <f t="shared" si="27"/>
        <v>9.75</v>
      </c>
      <c r="J374" s="101"/>
      <c r="K374" s="73">
        <f t="shared" si="28"/>
        <v>9.75</v>
      </c>
      <c r="L374" s="70"/>
      <c r="M374" s="75" t="str">
        <f t="shared" si="29"/>
        <v>Juin</v>
      </c>
    </row>
    <row r="375" spans="1:13" ht="15.75">
      <c r="A375" s="67">
        <v>368</v>
      </c>
      <c r="B375" s="32" t="s">
        <v>655</v>
      </c>
      <c r="C375" s="32" t="s">
        <v>656</v>
      </c>
      <c r="D375" s="69">
        <v>8</v>
      </c>
      <c r="E375" s="70">
        <v>8</v>
      </c>
      <c r="F375" s="71">
        <f t="shared" si="25"/>
        <v>8</v>
      </c>
      <c r="G375" s="71">
        <f t="shared" si="26"/>
        <v>24</v>
      </c>
      <c r="H375" s="76"/>
      <c r="I375" s="73">
        <f t="shared" si="27"/>
        <v>24</v>
      </c>
      <c r="J375" s="101"/>
      <c r="K375" s="73">
        <f t="shared" si="28"/>
        <v>24</v>
      </c>
      <c r="L375" s="70"/>
      <c r="M375" s="75" t="str">
        <f t="shared" si="29"/>
        <v>Juin</v>
      </c>
    </row>
    <row r="376" spans="1:13" ht="15.75">
      <c r="A376" s="67">
        <v>369</v>
      </c>
      <c r="B376" s="32" t="s">
        <v>657</v>
      </c>
      <c r="C376" s="32" t="s">
        <v>658</v>
      </c>
      <c r="D376" s="69">
        <v>7.5</v>
      </c>
      <c r="E376" s="70">
        <v>10</v>
      </c>
      <c r="F376" s="71">
        <f t="shared" si="25"/>
        <v>8.75</v>
      </c>
      <c r="G376" s="71">
        <f t="shared" si="26"/>
        <v>26.25</v>
      </c>
      <c r="H376" s="76"/>
      <c r="I376" s="73">
        <f t="shared" si="27"/>
        <v>26.25</v>
      </c>
      <c r="J376" s="101"/>
      <c r="K376" s="73">
        <f t="shared" si="28"/>
        <v>26.25</v>
      </c>
      <c r="L376" s="70"/>
      <c r="M376" s="75" t="str">
        <f t="shared" si="29"/>
        <v>Juin</v>
      </c>
    </row>
    <row r="377" spans="1:13" ht="15.75">
      <c r="A377" s="67">
        <v>370</v>
      </c>
      <c r="B377" s="32" t="s">
        <v>659</v>
      </c>
      <c r="C377" s="32" t="s">
        <v>660</v>
      </c>
      <c r="D377" s="82"/>
      <c r="E377" s="82"/>
      <c r="F377" s="71">
        <f t="shared" si="25"/>
        <v>10</v>
      </c>
      <c r="G377" s="71">
        <f t="shared" si="26"/>
        <v>30</v>
      </c>
      <c r="H377" s="76"/>
      <c r="I377" s="73">
        <f t="shared" si="27"/>
        <v>30</v>
      </c>
      <c r="J377" s="101"/>
      <c r="K377" s="73">
        <f t="shared" si="28"/>
        <v>30</v>
      </c>
      <c r="L377" s="70">
        <v>30</v>
      </c>
      <c r="M377" s="75" t="str">
        <f t="shared" si="29"/>
        <v>Juin</v>
      </c>
    </row>
    <row r="378" spans="1:13" ht="15.75">
      <c r="A378" s="67">
        <v>371</v>
      </c>
      <c r="B378" s="32" t="s">
        <v>661</v>
      </c>
      <c r="C378" s="32" t="s">
        <v>107</v>
      </c>
      <c r="D378" s="69">
        <v>10</v>
      </c>
      <c r="E378" s="70">
        <v>9.5</v>
      </c>
      <c r="F378" s="71">
        <f t="shared" si="25"/>
        <v>9.75</v>
      </c>
      <c r="G378" s="71">
        <f t="shared" si="26"/>
        <v>29.25</v>
      </c>
      <c r="H378" s="76"/>
      <c r="I378" s="73">
        <f t="shared" si="27"/>
        <v>29.25</v>
      </c>
      <c r="J378" s="101"/>
      <c r="K378" s="73">
        <f t="shared" si="28"/>
        <v>29.25</v>
      </c>
      <c r="L378" s="70"/>
      <c r="M378" s="75" t="str">
        <f t="shared" si="29"/>
        <v>Juin</v>
      </c>
    </row>
    <row r="379" spans="1:13" ht="15.75">
      <c r="A379" s="67">
        <v>372</v>
      </c>
      <c r="B379" s="33" t="s">
        <v>662</v>
      </c>
      <c r="C379" s="33" t="s">
        <v>290</v>
      </c>
      <c r="D379" s="69">
        <v>6.75</v>
      </c>
      <c r="E379" s="70">
        <v>9</v>
      </c>
      <c r="F379" s="71">
        <f t="shared" si="25"/>
        <v>7.875</v>
      </c>
      <c r="G379" s="71">
        <f t="shared" si="26"/>
        <v>23.625</v>
      </c>
      <c r="H379" s="76"/>
      <c r="I379" s="73">
        <f t="shared" si="27"/>
        <v>23.625</v>
      </c>
      <c r="J379" s="101"/>
      <c r="K379" s="73">
        <f t="shared" si="28"/>
        <v>23.625</v>
      </c>
      <c r="L379" s="70"/>
      <c r="M379" s="75" t="str">
        <f t="shared" si="29"/>
        <v>Juin</v>
      </c>
    </row>
    <row r="380" spans="1:13" ht="15.75">
      <c r="A380" s="67">
        <v>373</v>
      </c>
      <c r="B380" s="33" t="s">
        <v>662</v>
      </c>
      <c r="C380" s="33" t="s">
        <v>663</v>
      </c>
      <c r="D380" s="69">
        <v>7</v>
      </c>
      <c r="E380" s="70">
        <v>8</v>
      </c>
      <c r="F380" s="71">
        <f t="shared" si="25"/>
        <v>7.5</v>
      </c>
      <c r="G380" s="71">
        <f t="shared" si="26"/>
        <v>22.5</v>
      </c>
      <c r="H380" s="76"/>
      <c r="I380" s="73">
        <f t="shared" si="27"/>
        <v>22.5</v>
      </c>
      <c r="J380" s="101"/>
      <c r="K380" s="73">
        <f t="shared" si="28"/>
        <v>22.5</v>
      </c>
      <c r="L380" s="70"/>
      <c r="M380" s="75" t="str">
        <f t="shared" si="29"/>
        <v>Juin</v>
      </c>
    </row>
    <row r="381" spans="1:13" ht="15.75">
      <c r="A381" s="67">
        <v>374</v>
      </c>
      <c r="B381" s="32" t="s">
        <v>664</v>
      </c>
      <c r="C381" s="32" t="s">
        <v>665</v>
      </c>
      <c r="D381" s="69">
        <v>7</v>
      </c>
      <c r="E381" s="70">
        <v>6.5</v>
      </c>
      <c r="F381" s="71">
        <f t="shared" si="25"/>
        <v>6.75</v>
      </c>
      <c r="G381" s="71">
        <f t="shared" si="26"/>
        <v>20.25</v>
      </c>
      <c r="H381" s="76"/>
      <c r="I381" s="73">
        <f t="shared" si="27"/>
        <v>20.25</v>
      </c>
      <c r="J381" s="101"/>
      <c r="K381" s="73">
        <f t="shared" si="28"/>
        <v>20.25</v>
      </c>
      <c r="L381" s="70"/>
      <c r="M381" s="75" t="str">
        <f t="shared" si="29"/>
        <v>Juin</v>
      </c>
    </row>
    <row r="382" spans="1:13" ht="15.75">
      <c r="A382" s="67">
        <v>375</v>
      </c>
      <c r="B382" s="32" t="s">
        <v>666</v>
      </c>
      <c r="C382" s="32" t="s">
        <v>667</v>
      </c>
      <c r="D382" s="69">
        <v>11.25</v>
      </c>
      <c r="E382" s="70">
        <v>12.5</v>
      </c>
      <c r="F382" s="71">
        <f t="shared" si="25"/>
        <v>11.875</v>
      </c>
      <c r="G382" s="71">
        <f t="shared" si="26"/>
        <v>35.625</v>
      </c>
      <c r="H382" s="76"/>
      <c r="I382" s="73">
        <f t="shared" si="27"/>
        <v>35.625</v>
      </c>
      <c r="J382" s="101"/>
      <c r="K382" s="73">
        <f t="shared" si="28"/>
        <v>35.625</v>
      </c>
      <c r="L382" s="70"/>
      <c r="M382" s="75" t="str">
        <f t="shared" si="29"/>
        <v>Juin</v>
      </c>
    </row>
    <row r="383" spans="1:13" ht="15.75">
      <c r="A383" s="67">
        <v>376</v>
      </c>
      <c r="B383" s="32" t="s">
        <v>668</v>
      </c>
      <c r="C383" s="32" t="s">
        <v>669</v>
      </c>
      <c r="D383" s="69">
        <v>9.5</v>
      </c>
      <c r="E383" s="70">
        <v>7.5</v>
      </c>
      <c r="F383" s="71">
        <f t="shared" si="25"/>
        <v>8.5</v>
      </c>
      <c r="G383" s="71">
        <f t="shared" si="26"/>
        <v>25.5</v>
      </c>
      <c r="H383" s="76"/>
      <c r="I383" s="73">
        <f t="shared" si="27"/>
        <v>25.5</v>
      </c>
      <c r="J383" s="101"/>
      <c r="K383" s="73">
        <f t="shared" si="28"/>
        <v>25.5</v>
      </c>
      <c r="L383" s="70"/>
      <c r="M383" s="75" t="str">
        <f t="shared" si="29"/>
        <v>Juin</v>
      </c>
    </row>
    <row r="384" spans="1:13" ht="15.75">
      <c r="A384" s="67">
        <v>377</v>
      </c>
      <c r="B384" s="32" t="s">
        <v>670</v>
      </c>
      <c r="C384" s="32" t="s">
        <v>671</v>
      </c>
      <c r="D384" s="69">
        <v>9</v>
      </c>
      <c r="E384" s="70">
        <v>11</v>
      </c>
      <c r="F384" s="71">
        <f t="shared" si="25"/>
        <v>10</v>
      </c>
      <c r="G384" s="71">
        <f t="shared" si="26"/>
        <v>30</v>
      </c>
      <c r="H384" s="76"/>
      <c r="I384" s="73">
        <f t="shared" si="27"/>
        <v>30</v>
      </c>
      <c r="J384" s="101"/>
      <c r="K384" s="73">
        <f t="shared" si="28"/>
        <v>30</v>
      </c>
      <c r="L384" s="70"/>
      <c r="M384" s="75" t="str">
        <f t="shared" si="29"/>
        <v>Juin</v>
      </c>
    </row>
    <row r="385" spans="1:13" ht="15.75">
      <c r="A385" s="67">
        <v>378</v>
      </c>
      <c r="B385" s="32" t="s">
        <v>672</v>
      </c>
      <c r="C385" s="32" t="s">
        <v>295</v>
      </c>
      <c r="D385" s="69">
        <v>3.5</v>
      </c>
      <c r="E385" s="70">
        <v>6</v>
      </c>
      <c r="F385" s="71">
        <f t="shared" si="25"/>
        <v>4.75</v>
      </c>
      <c r="G385" s="71">
        <f t="shared" si="26"/>
        <v>14.25</v>
      </c>
      <c r="H385" s="76"/>
      <c r="I385" s="73">
        <f t="shared" si="27"/>
        <v>14.25</v>
      </c>
      <c r="J385" s="101"/>
      <c r="K385" s="73">
        <f t="shared" si="28"/>
        <v>14.25</v>
      </c>
      <c r="L385" s="70"/>
      <c r="M385" s="75" t="str">
        <f t="shared" si="29"/>
        <v>Juin</v>
      </c>
    </row>
    <row r="386" spans="1:13" ht="15.75">
      <c r="A386" s="67">
        <v>379</v>
      </c>
      <c r="B386" s="33" t="s">
        <v>673</v>
      </c>
      <c r="C386" s="33" t="s">
        <v>674</v>
      </c>
      <c r="D386" s="69">
        <v>8.5</v>
      </c>
      <c r="E386" s="70">
        <v>12.5</v>
      </c>
      <c r="F386" s="71">
        <f t="shared" si="25"/>
        <v>10.5</v>
      </c>
      <c r="G386" s="71">
        <f t="shared" si="26"/>
        <v>31.5</v>
      </c>
      <c r="H386" s="76"/>
      <c r="I386" s="73">
        <f t="shared" si="27"/>
        <v>31.5</v>
      </c>
      <c r="J386" s="101"/>
      <c r="K386" s="73">
        <f t="shared" si="28"/>
        <v>31.5</v>
      </c>
      <c r="L386" s="70"/>
      <c r="M386" s="75" t="str">
        <f t="shared" si="29"/>
        <v>Juin</v>
      </c>
    </row>
    <row r="387" spans="1:13" ht="15.75">
      <c r="A387" s="67">
        <v>380</v>
      </c>
      <c r="B387" s="32" t="s">
        <v>675</v>
      </c>
      <c r="C387" s="32" t="s">
        <v>676</v>
      </c>
      <c r="D387" s="69">
        <v>9.5</v>
      </c>
      <c r="E387" s="91">
        <v>17.5</v>
      </c>
      <c r="F387" s="71">
        <f t="shared" si="25"/>
        <v>13.5</v>
      </c>
      <c r="G387" s="71">
        <f t="shared" si="26"/>
        <v>40.5</v>
      </c>
      <c r="H387" s="76"/>
      <c r="I387" s="73">
        <f t="shared" si="27"/>
        <v>40.5</v>
      </c>
      <c r="J387" s="101"/>
      <c r="K387" s="73">
        <f t="shared" si="28"/>
        <v>40.5</v>
      </c>
      <c r="L387" s="70"/>
      <c r="M387" s="75" t="str">
        <f t="shared" si="29"/>
        <v>Juin</v>
      </c>
    </row>
    <row r="388" spans="1:13" ht="15.75">
      <c r="A388" s="67">
        <v>381</v>
      </c>
      <c r="B388" s="32" t="s">
        <v>677</v>
      </c>
      <c r="C388" s="32" t="s">
        <v>280</v>
      </c>
      <c r="D388" s="69">
        <v>12.5</v>
      </c>
      <c r="E388" s="70">
        <v>15</v>
      </c>
      <c r="F388" s="71">
        <f t="shared" si="25"/>
        <v>13.75</v>
      </c>
      <c r="G388" s="71">
        <f t="shared" si="26"/>
        <v>41.25</v>
      </c>
      <c r="H388" s="76"/>
      <c r="I388" s="73">
        <f t="shared" si="27"/>
        <v>41.25</v>
      </c>
      <c r="J388" s="101"/>
      <c r="K388" s="73">
        <f t="shared" si="28"/>
        <v>41.25</v>
      </c>
      <c r="L388" s="70"/>
      <c r="M388" s="75" t="str">
        <f t="shared" si="29"/>
        <v>Juin</v>
      </c>
    </row>
    <row r="389" spans="1:13" ht="15.75">
      <c r="A389" s="67">
        <v>382</v>
      </c>
      <c r="B389" s="32" t="s">
        <v>678</v>
      </c>
      <c r="C389" s="32" t="s">
        <v>679</v>
      </c>
      <c r="D389" s="92">
        <v>0</v>
      </c>
      <c r="E389" s="69"/>
      <c r="F389" s="71">
        <f t="shared" si="25"/>
        <v>0</v>
      </c>
      <c r="G389" s="71">
        <f t="shared" si="26"/>
        <v>0</v>
      </c>
      <c r="H389" s="76"/>
      <c r="I389" s="73">
        <f t="shared" si="27"/>
        <v>0</v>
      </c>
      <c r="J389" s="101"/>
      <c r="K389" s="73">
        <f t="shared" si="28"/>
        <v>0</v>
      </c>
      <c r="L389" s="70"/>
      <c r="M389" s="75" t="str">
        <f t="shared" si="29"/>
        <v>Juin</v>
      </c>
    </row>
    <row r="390" spans="1:13" ht="15.75">
      <c r="A390" s="67">
        <v>383</v>
      </c>
      <c r="B390" s="32" t="s">
        <v>680</v>
      </c>
      <c r="C390" s="32" t="s">
        <v>681</v>
      </c>
      <c r="D390" s="69">
        <v>5.5</v>
      </c>
      <c r="E390" s="70">
        <v>13.5</v>
      </c>
      <c r="F390" s="71">
        <f t="shared" si="25"/>
        <v>9.5</v>
      </c>
      <c r="G390" s="71">
        <f t="shared" si="26"/>
        <v>28.5</v>
      </c>
      <c r="H390" s="76"/>
      <c r="I390" s="73">
        <f t="shared" si="27"/>
        <v>28.5</v>
      </c>
      <c r="J390" s="101"/>
      <c r="K390" s="73">
        <f t="shared" si="28"/>
        <v>28.5</v>
      </c>
      <c r="L390" s="70"/>
      <c r="M390" s="75" t="str">
        <f t="shared" si="29"/>
        <v>Juin</v>
      </c>
    </row>
    <row r="391" spans="1:13" ht="15.75">
      <c r="A391" s="67">
        <v>384</v>
      </c>
      <c r="B391" s="32" t="s">
        <v>682</v>
      </c>
      <c r="C391" s="32" t="s">
        <v>683</v>
      </c>
      <c r="D391" s="69">
        <v>13</v>
      </c>
      <c r="E391" s="70">
        <v>14.5</v>
      </c>
      <c r="F391" s="71">
        <f t="shared" si="25"/>
        <v>13.75</v>
      </c>
      <c r="G391" s="71">
        <f t="shared" si="26"/>
        <v>41.25</v>
      </c>
      <c r="H391" s="76"/>
      <c r="I391" s="73">
        <f t="shared" si="27"/>
        <v>41.25</v>
      </c>
      <c r="J391" s="101"/>
      <c r="K391" s="73">
        <f t="shared" si="28"/>
        <v>41.25</v>
      </c>
      <c r="L391" s="70"/>
      <c r="M391" s="75" t="str">
        <f t="shared" si="29"/>
        <v>Juin</v>
      </c>
    </row>
    <row r="392" spans="1:13" ht="15.75">
      <c r="A392" s="67">
        <v>385</v>
      </c>
      <c r="B392" s="32" t="s">
        <v>684</v>
      </c>
      <c r="C392" s="32" t="s">
        <v>685</v>
      </c>
      <c r="D392" s="69">
        <v>8.5</v>
      </c>
      <c r="E392" s="70">
        <v>5.5</v>
      </c>
      <c r="F392" s="71">
        <f t="shared" si="25"/>
        <v>7</v>
      </c>
      <c r="G392" s="71">
        <f t="shared" si="26"/>
        <v>21</v>
      </c>
      <c r="H392" s="76"/>
      <c r="I392" s="73">
        <f t="shared" si="27"/>
        <v>21</v>
      </c>
      <c r="J392" s="101"/>
      <c r="K392" s="73">
        <f t="shared" si="28"/>
        <v>21</v>
      </c>
      <c r="L392" s="70"/>
      <c r="M392" s="75" t="str">
        <f t="shared" si="29"/>
        <v>Juin</v>
      </c>
    </row>
    <row r="393" spans="1:13" ht="15.75">
      <c r="A393" s="67">
        <v>386</v>
      </c>
      <c r="B393" s="32" t="s">
        <v>686</v>
      </c>
      <c r="C393" s="32" t="s">
        <v>687</v>
      </c>
      <c r="D393" s="69">
        <v>7</v>
      </c>
      <c r="E393" s="70">
        <v>10</v>
      </c>
      <c r="F393" s="71">
        <f t="shared" ref="F393:F456" si="30">IF(AND(D393=0,E393),L393/3,(D393+E393)/2)</f>
        <v>8.5</v>
      </c>
      <c r="G393" s="71">
        <f t="shared" ref="G393:G456" si="31">F393*3</f>
        <v>25.5</v>
      </c>
      <c r="H393" s="76"/>
      <c r="I393" s="73">
        <f t="shared" ref="I393:I456" si="32">MAX(H393*3,G393)</f>
        <v>25.5</v>
      </c>
      <c r="J393" s="101"/>
      <c r="K393" s="73">
        <f t="shared" ref="K393:K456" si="33">MAX(I393,J393*3)</f>
        <v>25.5</v>
      </c>
      <c r="L393" s="70"/>
      <c r="M393" s="75" t="str">
        <f t="shared" ref="M393:M456" si="34">IF(ISBLANK(J393),IF(ISBLANK(H393),"Juin","Synthèse"),"Rattrapage")</f>
        <v>Juin</v>
      </c>
    </row>
    <row r="394" spans="1:13" ht="15.75">
      <c r="A394" s="67">
        <v>387</v>
      </c>
      <c r="B394" s="32" t="s">
        <v>688</v>
      </c>
      <c r="C394" s="32" t="s">
        <v>689</v>
      </c>
      <c r="D394" s="69">
        <v>11.5</v>
      </c>
      <c r="E394" s="70">
        <v>10</v>
      </c>
      <c r="F394" s="71">
        <f t="shared" si="30"/>
        <v>10.75</v>
      </c>
      <c r="G394" s="71">
        <f t="shared" si="31"/>
        <v>32.25</v>
      </c>
      <c r="H394" s="76"/>
      <c r="I394" s="73">
        <f t="shared" si="32"/>
        <v>32.25</v>
      </c>
      <c r="J394" s="101"/>
      <c r="K394" s="73">
        <f t="shared" si="33"/>
        <v>32.25</v>
      </c>
      <c r="L394" s="70"/>
      <c r="M394" s="75" t="str">
        <f t="shared" si="34"/>
        <v>Juin</v>
      </c>
    </row>
    <row r="395" spans="1:13" ht="15.75">
      <c r="A395" s="67">
        <v>388</v>
      </c>
      <c r="B395" s="32" t="s">
        <v>690</v>
      </c>
      <c r="C395" s="32" t="s">
        <v>691</v>
      </c>
      <c r="D395" s="69">
        <v>7.5</v>
      </c>
      <c r="E395" s="70">
        <v>10</v>
      </c>
      <c r="F395" s="71">
        <f t="shared" si="30"/>
        <v>8.75</v>
      </c>
      <c r="G395" s="71">
        <f t="shared" si="31"/>
        <v>26.25</v>
      </c>
      <c r="H395" s="76"/>
      <c r="I395" s="73">
        <f t="shared" si="32"/>
        <v>26.25</v>
      </c>
      <c r="J395" s="101"/>
      <c r="K395" s="73">
        <f t="shared" si="33"/>
        <v>26.25</v>
      </c>
      <c r="L395" s="70"/>
      <c r="M395" s="75" t="str">
        <f t="shared" si="34"/>
        <v>Juin</v>
      </c>
    </row>
    <row r="396" spans="1:13" ht="15.75">
      <c r="A396" s="67">
        <v>389</v>
      </c>
      <c r="B396" s="32" t="s">
        <v>692</v>
      </c>
      <c r="C396" s="32" t="s">
        <v>693</v>
      </c>
      <c r="D396" s="69">
        <v>4.5</v>
      </c>
      <c r="E396" s="70">
        <v>5.5</v>
      </c>
      <c r="F396" s="71">
        <f t="shared" si="30"/>
        <v>5</v>
      </c>
      <c r="G396" s="71">
        <f t="shared" si="31"/>
        <v>15</v>
      </c>
      <c r="H396" s="76"/>
      <c r="I396" s="73">
        <f t="shared" si="32"/>
        <v>15</v>
      </c>
      <c r="J396" s="101"/>
      <c r="K396" s="73">
        <f t="shared" si="33"/>
        <v>15</v>
      </c>
      <c r="L396" s="70"/>
      <c r="M396" s="75" t="str">
        <f t="shared" si="34"/>
        <v>Juin</v>
      </c>
    </row>
    <row r="397" spans="1:13" ht="15.75">
      <c r="A397" s="67">
        <v>390</v>
      </c>
      <c r="B397" s="32" t="s">
        <v>694</v>
      </c>
      <c r="C397" s="32" t="s">
        <v>391</v>
      </c>
      <c r="D397" s="69">
        <v>7.75</v>
      </c>
      <c r="E397" s="70">
        <v>6.5</v>
      </c>
      <c r="F397" s="71">
        <f t="shared" si="30"/>
        <v>7.125</v>
      </c>
      <c r="G397" s="71">
        <f t="shared" si="31"/>
        <v>21.375</v>
      </c>
      <c r="H397" s="76"/>
      <c r="I397" s="73">
        <f t="shared" si="32"/>
        <v>21.375</v>
      </c>
      <c r="J397" s="101"/>
      <c r="K397" s="73">
        <f t="shared" si="33"/>
        <v>21.375</v>
      </c>
      <c r="L397" s="70"/>
      <c r="M397" s="75" t="str">
        <f t="shared" si="34"/>
        <v>Juin</v>
      </c>
    </row>
    <row r="398" spans="1:13" ht="15.75">
      <c r="A398" s="67">
        <v>391</v>
      </c>
      <c r="B398" s="32" t="s">
        <v>695</v>
      </c>
      <c r="C398" s="32" t="s">
        <v>696</v>
      </c>
      <c r="D398" s="69">
        <v>6.5</v>
      </c>
      <c r="E398" s="70">
        <v>6.5</v>
      </c>
      <c r="F398" s="71">
        <f t="shared" si="30"/>
        <v>6.5</v>
      </c>
      <c r="G398" s="71">
        <f t="shared" si="31"/>
        <v>19.5</v>
      </c>
      <c r="H398" s="76"/>
      <c r="I398" s="73">
        <f t="shared" si="32"/>
        <v>19.5</v>
      </c>
      <c r="J398" s="101"/>
      <c r="K398" s="73">
        <f t="shared" si="33"/>
        <v>19.5</v>
      </c>
      <c r="L398" s="70"/>
      <c r="M398" s="75" t="str">
        <f t="shared" si="34"/>
        <v>Juin</v>
      </c>
    </row>
    <row r="399" spans="1:13" ht="15.75">
      <c r="A399" s="67">
        <v>392</v>
      </c>
      <c r="B399" s="95" t="s">
        <v>697</v>
      </c>
      <c r="C399" s="95" t="s">
        <v>698</v>
      </c>
      <c r="D399" s="69">
        <v>7</v>
      </c>
      <c r="E399" s="70">
        <v>10.5</v>
      </c>
      <c r="F399" s="71">
        <f t="shared" si="30"/>
        <v>8.75</v>
      </c>
      <c r="G399" s="71">
        <f t="shared" si="31"/>
        <v>26.25</v>
      </c>
      <c r="H399" s="76"/>
      <c r="I399" s="73">
        <f t="shared" si="32"/>
        <v>26.25</v>
      </c>
      <c r="J399" s="101"/>
      <c r="K399" s="73">
        <f t="shared" si="33"/>
        <v>26.25</v>
      </c>
      <c r="L399" s="70"/>
      <c r="M399" s="75" t="str">
        <f t="shared" si="34"/>
        <v>Juin</v>
      </c>
    </row>
    <row r="400" spans="1:13" ht="15.75">
      <c r="A400" s="67">
        <v>393</v>
      </c>
      <c r="B400" s="33" t="s">
        <v>699</v>
      </c>
      <c r="C400" s="33" t="s">
        <v>700</v>
      </c>
      <c r="D400" s="69">
        <v>10</v>
      </c>
      <c r="E400" s="70">
        <v>13.5</v>
      </c>
      <c r="F400" s="71">
        <f t="shared" si="30"/>
        <v>11.75</v>
      </c>
      <c r="G400" s="71">
        <f t="shared" si="31"/>
        <v>35.25</v>
      </c>
      <c r="H400" s="76"/>
      <c r="I400" s="73">
        <f t="shared" si="32"/>
        <v>35.25</v>
      </c>
      <c r="J400" s="101"/>
      <c r="K400" s="73">
        <f t="shared" si="33"/>
        <v>35.25</v>
      </c>
      <c r="L400" s="70"/>
      <c r="M400" s="75" t="str">
        <f t="shared" si="34"/>
        <v>Juin</v>
      </c>
    </row>
    <row r="401" spans="1:13" ht="15.75">
      <c r="A401" s="67">
        <v>394</v>
      </c>
      <c r="B401" s="32" t="s">
        <v>701</v>
      </c>
      <c r="C401" s="32" t="s">
        <v>702</v>
      </c>
      <c r="D401" s="69">
        <v>14</v>
      </c>
      <c r="E401" s="70">
        <v>17.5</v>
      </c>
      <c r="F401" s="71">
        <f t="shared" si="30"/>
        <v>15.75</v>
      </c>
      <c r="G401" s="71">
        <f t="shared" si="31"/>
        <v>47.25</v>
      </c>
      <c r="H401" s="76"/>
      <c r="I401" s="73">
        <f t="shared" si="32"/>
        <v>47.25</v>
      </c>
      <c r="J401" s="101"/>
      <c r="K401" s="73">
        <f t="shared" si="33"/>
        <v>47.25</v>
      </c>
      <c r="L401" s="70"/>
      <c r="M401" s="75" t="str">
        <f t="shared" si="34"/>
        <v>Juin</v>
      </c>
    </row>
    <row r="402" spans="1:13" ht="15.75">
      <c r="A402" s="67">
        <v>395</v>
      </c>
      <c r="B402" s="32" t="s">
        <v>703</v>
      </c>
      <c r="C402" s="32" t="s">
        <v>704</v>
      </c>
      <c r="D402" s="69">
        <v>0.5</v>
      </c>
      <c r="E402" s="69"/>
      <c r="F402" s="71">
        <f t="shared" si="30"/>
        <v>0.25</v>
      </c>
      <c r="G402" s="71">
        <f t="shared" si="31"/>
        <v>0.75</v>
      </c>
      <c r="H402" s="76"/>
      <c r="I402" s="73">
        <f t="shared" si="32"/>
        <v>0.75</v>
      </c>
      <c r="J402" s="101"/>
      <c r="K402" s="73">
        <f t="shared" si="33"/>
        <v>0.75</v>
      </c>
      <c r="L402" s="70"/>
      <c r="M402" s="75" t="str">
        <f t="shared" si="34"/>
        <v>Juin</v>
      </c>
    </row>
    <row r="403" spans="1:13" ht="15.75">
      <c r="A403" s="67">
        <v>396</v>
      </c>
      <c r="B403" s="33" t="s">
        <v>705</v>
      </c>
      <c r="C403" s="33" t="s">
        <v>706</v>
      </c>
      <c r="D403" s="69">
        <v>9</v>
      </c>
      <c r="E403" s="70">
        <v>13</v>
      </c>
      <c r="F403" s="71">
        <f t="shared" si="30"/>
        <v>11</v>
      </c>
      <c r="G403" s="71">
        <f t="shared" si="31"/>
        <v>33</v>
      </c>
      <c r="H403" s="76"/>
      <c r="I403" s="73">
        <f t="shared" si="32"/>
        <v>33</v>
      </c>
      <c r="J403" s="101"/>
      <c r="K403" s="73">
        <f t="shared" si="33"/>
        <v>33</v>
      </c>
      <c r="L403" s="70"/>
      <c r="M403" s="75" t="str">
        <f t="shared" si="34"/>
        <v>Juin</v>
      </c>
    </row>
    <row r="404" spans="1:13" ht="15.75">
      <c r="A404" s="67">
        <v>397</v>
      </c>
      <c r="B404" s="32" t="s">
        <v>707</v>
      </c>
      <c r="C404" s="32" t="s">
        <v>708</v>
      </c>
      <c r="D404" s="69">
        <v>7.75</v>
      </c>
      <c r="E404" s="70">
        <v>12</v>
      </c>
      <c r="F404" s="71">
        <f t="shared" si="30"/>
        <v>9.875</v>
      </c>
      <c r="G404" s="71">
        <f t="shared" si="31"/>
        <v>29.625</v>
      </c>
      <c r="H404" s="76"/>
      <c r="I404" s="73">
        <f t="shared" si="32"/>
        <v>29.625</v>
      </c>
      <c r="J404" s="101"/>
      <c r="K404" s="73">
        <f t="shared" si="33"/>
        <v>29.625</v>
      </c>
      <c r="L404" s="70"/>
      <c r="M404" s="75" t="str">
        <f t="shared" si="34"/>
        <v>Juin</v>
      </c>
    </row>
    <row r="405" spans="1:13" ht="15.75">
      <c r="A405" s="67">
        <v>398</v>
      </c>
      <c r="B405" s="32" t="s">
        <v>707</v>
      </c>
      <c r="C405" s="32" t="s">
        <v>307</v>
      </c>
      <c r="D405" s="69">
        <v>4.5</v>
      </c>
      <c r="E405" s="70">
        <v>12.5</v>
      </c>
      <c r="F405" s="71">
        <f t="shared" si="30"/>
        <v>8.5</v>
      </c>
      <c r="G405" s="71">
        <f t="shared" si="31"/>
        <v>25.5</v>
      </c>
      <c r="H405" s="76"/>
      <c r="I405" s="73">
        <f t="shared" si="32"/>
        <v>25.5</v>
      </c>
      <c r="J405" s="101"/>
      <c r="K405" s="73">
        <f t="shared" si="33"/>
        <v>25.5</v>
      </c>
      <c r="L405" s="70"/>
      <c r="M405" s="75" t="str">
        <f t="shared" si="34"/>
        <v>Juin</v>
      </c>
    </row>
    <row r="406" spans="1:13" ht="15.75">
      <c r="A406" s="67">
        <v>399</v>
      </c>
      <c r="B406" s="32" t="s">
        <v>709</v>
      </c>
      <c r="C406" s="32" t="s">
        <v>710</v>
      </c>
      <c r="D406" s="69">
        <v>7.5</v>
      </c>
      <c r="E406" s="70">
        <v>9.5</v>
      </c>
      <c r="F406" s="71">
        <f t="shared" si="30"/>
        <v>8.5</v>
      </c>
      <c r="G406" s="71">
        <f t="shared" si="31"/>
        <v>25.5</v>
      </c>
      <c r="H406" s="76"/>
      <c r="I406" s="73">
        <f t="shared" si="32"/>
        <v>25.5</v>
      </c>
      <c r="J406" s="101"/>
      <c r="K406" s="73">
        <f t="shared" si="33"/>
        <v>25.5</v>
      </c>
      <c r="L406" s="70"/>
      <c r="M406" s="75" t="str">
        <f t="shared" si="34"/>
        <v>Juin</v>
      </c>
    </row>
    <row r="407" spans="1:13" ht="15.75">
      <c r="A407" s="67">
        <v>400</v>
      </c>
      <c r="B407" s="32" t="s">
        <v>711</v>
      </c>
      <c r="C407" s="32" t="s">
        <v>100</v>
      </c>
      <c r="D407" s="69">
        <v>5</v>
      </c>
      <c r="E407" s="70">
        <v>6</v>
      </c>
      <c r="F407" s="71">
        <f t="shared" si="30"/>
        <v>5.5</v>
      </c>
      <c r="G407" s="71">
        <f t="shared" si="31"/>
        <v>16.5</v>
      </c>
      <c r="H407" s="76"/>
      <c r="I407" s="73">
        <f t="shared" si="32"/>
        <v>16.5</v>
      </c>
      <c r="J407" s="101"/>
      <c r="K407" s="73">
        <f t="shared" si="33"/>
        <v>16.5</v>
      </c>
      <c r="L407" s="70"/>
      <c r="M407" s="75" t="str">
        <f t="shared" si="34"/>
        <v>Juin</v>
      </c>
    </row>
    <row r="408" spans="1:13" ht="15.75">
      <c r="A408" s="67">
        <v>401</v>
      </c>
      <c r="B408" s="32" t="s">
        <v>712</v>
      </c>
      <c r="C408" s="32" t="s">
        <v>713</v>
      </c>
      <c r="D408" s="69">
        <v>10</v>
      </c>
      <c r="E408" s="70">
        <v>7.5</v>
      </c>
      <c r="F408" s="71">
        <f t="shared" si="30"/>
        <v>8.75</v>
      </c>
      <c r="G408" s="71">
        <f t="shared" si="31"/>
        <v>26.25</v>
      </c>
      <c r="H408" s="76"/>
      <c r="I408" s="73">
        <f t="shared" si="32"/>
        <v>26.25</v>
      </c>
      <c r="J408" s="101"/>
      <c r="K408" s="73">
        <f t="shared" si="33"/>
        <v>26.25</v>
      </c>
      <c r="L408" s="70"/>
      <c r="M408" s="75" t="str">
        <f t="shared" si="34"/>
        <v>Juin</v>
      </c>
    </row>
    <row r="409" spans="1:13" ht="15.75">
      <c r="A409" s="67">
        <v>402</v>
      </c>
      <c r="B409" s="33" t="s">
        <v>714</v>
      </c>
      <c r="C409" s="33" t="s">
        <v>715</v>
      </c>
      <c r="D409" s="69">
        <v>3.25</v>
      </c>
      <c r="E409" s="70">
        <v>7</v>
      </c>
      <c r="F409" s="71">
        <f t="shared" si="30"/>
        <v>5.125</v>
      </c>
      <c r="G409" s="71">
        <f t="shared" si="31"/>
        <v>15.375</v>
      </c>
      <c r="H409" s="76"/>
      <c r="I409" s="73">
        <f t="shared" si="32"/>
        <v>15.375</v>
      </c>
      <c r="J409" s="101"/>
      <c r="K409" s="73">
        <f t="shared" si="33"/>
        <v>15.375</v>
      </c>
      <c r="L409" s="70"/>
      <c r="M409" s="75" t="str">
        <f t="shared" si="34"/>
        <v>Juin</v>
      </c>
    </row>
    <row r="410" spans="1:13" ht="15.75">
      <c r="A410" s="67">
        <v>403</v>
      </c>
      <c r="B410" s="32" t="s">
        <v>716</v>
      </c>
      <c r="C410" s="32" t="s">
        <v>717</v>
      </c>
      <c r="D410" s="69">
        <v>10</v>
      </c>
      <c r="E410" s="70">
        <v>13</v>
      </c>
      <c r="F410" s="71">
        <f t="shared" si="30"/>
        <v>11.5</v>
      </c>
      <c r="G410" s="71">
        <f t="shared" si="31"/>
        <v>34.5</v>
      </c>
      <c r="H410" s="76"/>
      <c r="I410" s="73">
        <f t="shared" si="32"/>
        <v>34.5</v>
      </c>
      <c r="J410" s="101"/>
      <c r="K410" s="73">
        <f t="shared" si="33"/>
        <v>34.5</v>
      </c>
      <c r="L410" s="70"/>
      <c r="M410" s="75" t="str">
        <f t="shared" si="34"/>
        <v>Juin</v>
      </c>
    </row>
    <row r="411" spans="1:13" ht="15.75">
      <c r="A411" s="67">
        <v>404</v>
      </c>
      <c r="B411" s="32" t="s">
        <v>718</v>
      </c>
      <c r="C411" s="32" t="s">
        <v>719</v>
      </c>
      <c r="D411" s="69">
        <v>12</v>
      </c>
      <c r="E411" s="70">
        <v>14.5</v>
      </c>
      <c r="F411" s="71">
        <f t="shared" si="30"/>
        <v>13.25</v>
      </c>
      <c r="G411" s="71">
        <f t="shared" si="31"/>
        <v>39.75</v>
      </c>
      <c r="H411" s="76"/>
      <c r="I411" s="73">
        <f t="shared" si="32"/>
        <v>39.75</v>
      </c>
      <c r="J411" s="101"/>
      <c r="K411" s="73">
        <f t="shared" si="33"/>
        <v>39.75</v>
      </c>
      <c r="L411" s="70"/>
      <c r="M411" s="75" t="str">
        <f t="shared" si="34"/>
        <v>Juin</v>
      </c>
    </row>
    <row r="412" spans="1:13" ht="15.75">
      <c r="A412" s="67">
        <v>405</v>
      </c>
      <c r="B412" s="33" t="s">
        <v>720</v>
      </c>
      <c r="C412" s="33" t="s">
        <v>721</v>
      </c>
      <c r="D412" s="69">
        <v>8</v>
      </c>
      <c r="E412" s="70">
        <v>8.5</v>
      </c>
      <c r="F412" s="71">
        <f t="shared" si="30"/>
        <v>8.25</v>
      </c>
      <c r="G412" s="71">
        <f t="shared" si="31"/>
        <v>24.75</v>
      </c>
      <c r="H412" s="76"/>
      <c r="I412" s="73">
        <f t="shared" si="32"/>
        <v>24.75</v>
      </c>
      <c r="J412" s="101"/>
      <c r="K412" s="73">
        <f t="shared" si="33"/>
        <v>24.75</v>
      </c>
      <c r="L412" s="70"/>
      <c r="M412" s="75" t="str">
        <f t="shared" si="34"/>
        <v>Juin</v>
      </c>
    </row>
    <row r="413" spans="1:13" ht="15.75">
      <c r="A413" s="67">
        <v>406</v>
      </c>
      <c r="B413" s="95" t="s">
        <v>722</v>
      </c>
      <c r="C413" s="95" t="s">
        <v>723</v>
      </c>
      <c r="D413" s="69">
        <v>10.25</v>
      </c>
      <c r="E413" s="70">
        <v>12</v>
      </c>
      <c r="F413" s="71">
        <f t="shared" si="30"/>
        <v>11.125</v>
      </c>
      <c r="G413" s="71">
        <f t="shared" si="31"/>
        <v>33.375</v>
      </c>
      <c r="H413" s="76"/>
      <c r="I413" s="73">
        <f t="shared" si="32"/>
        <v>33.375</v>
      </c>
      <c r="J413" s="101"/>
      <c r="K413" s="73">
        <f t="shared" si="33"/>
        <v>33.375</v>
      </c>
      <c r="L413" s="70"/>
      <c r="M413" s="75" t="str">
        <f t="shared" si="34"/>
        <v>Juin</v>
      </c>
    </row>
    <row r="414" spans="1:13" ht="15.75">
      <c r="A414" s="67">
        <v>407</v>
      </c>
      <c r="B414" s="32" t="s">
        <v>724</v>
      </c>
      <c r="C414" s="32" t="s">
        <v>725</v>
      </c>
      <c r="D414" s="69">
        <v>7.25</v>
      </c>
      <c r="E414" s="70">
        <v>15</v>
      </c>
      <c r="F414" s="71">
        <f t="shared" si="30"/>
        <v>11.125</v>
      </c>
      <c r="G414" s="71">
        <f t="shared" si="31"/>
        <v>33.375</v>
      </c>
      <c r="H414" s="76"/>
      <c r="I414" s="73">
        <f t="shared" si="32"/>
        <v>33.375</v>
      </c>
      <c r="J414" s="101"/>
      <c r="K414" s="73">
        <f t="shared" si="33"/>
        <v>33.375</v>
      </c>
      <c r="L414" s="70"/>
      <c r="M414" s="75" t="str">
        <f t="shared" si="34"/>
        <v>Juin</v>
      </c>
    </row>
    <row r="415" spans="1:13" ht="15.75">
      <c r="A415" s="67">
        <v>408</v>
      </c>
      <c r="B415" s="32" t="s">
        <v>726</v>
      </c>
      <c r="C415" s="32" t="s">
        <v>135</v>
      </c>
      <c r="D415" s="69">
        <v>10.5</v>
      </c>
      <c r="E415" s="70">
        <v>10</v>
      </c>
      <c r="F415" s="71">
        <f t="shared" si="30"/>
        <v>10.25</v>
      </c>
      <c r="G415" s="71">
        <f t="shared" si="31"/>
        <v>30.75</v>
      </c>
      <c r="H415" s="76"/>
      <c r="I415" s="73">
        <f t="shared" si="32"/>
        <v>30.75</v>
      </c>
      <c r="J415" s="101"/>
      <c r="K415" s="73">
        <f t="shared" si="33"/>
        <v>30.75</v>
      </c>
      <c r="L415" s="70"/>
      <c r="M415" s="75" t="str">
        <f t="shared" si="34"/>
        <v>Juin</v>
      </c>
    </row>
    <row r="416" spans="1:13" ht="15.75">
      <c r="A416" s="67">
        <v>409</v>
      </c>
      <c r="B416" s="32" t="s">
        <v>727</v>
      </c>
      <c r="C416" s="32" t="s">
        <v>663</v>
      </c>
      <c r="D416" s="69">
        <v>9</v>
      </c>
      <c r="E416" s="70">
        <v>10.5</v>
      </c>
      <c r="F416" s="71">
        <f t="shared" si="30"/>
        <v>9.75</v>
      </c>
      <c r="G416" s="71">
        <f t="shared" si="31"/>
        <v>29.25</v>
      </c>
      <c r="H416" s="76"/>
      <c r="I416" s="73">
        <f t="shared" si="32"/>
        <v>29.25</v>
      </c>
      <c r="J416" s="101"/>
      <c r="K416" s="73">
        <f t="shared" si="33"/>
        <v>29.25</v>
      </c>
      <c r="L416" s="70"/>
      <c r="M416" s="75" t="str">
        <f t="shared" si="34"/>
        <v>Juin</v>
      </c>
    </row>
    <row r="417" spans="1:13" ht="15.75">
      <c r="A417" s="67">
        <v>410</v>
      </c>
      <c r="B417" s="32" t="s">
        <v>728</v>
      </c>
      <c r="C417" s="32" t="s">
        <v>729</v>
      </c>
      <c r="D417" s="69">
        <v>7</v>
      </c>
      <c r="E417" s="70">
        <v>8.5</v>
      </c>
      <c r="F417" s="71">
        <f t="shared" si="30"/>
        <v>7.75</v>
      </c>
      <c r="G417" s="71">
        <f t="shared" si="31"/>
        <v>23.25</v>
      </c>
      <c r="H417" s="76"/>
      <c r="I417" s="73">
        <f t="shared" si="32"/>
        <v>23.25</v>
      </c>
      <c r="J417" s="101"/>
      <c r="K417" s="73">
        <f t="shared" si="33"/>
        <v>23.25</v>
      </c>
      <c r="L417" s="70"/>
      <c r="M417" s="75" t="str">
        <f t="shared" si="34"/>
        <v>Juin</v>
      </c>
    </row>
    <row r="418" spans="1:13" ht="15.75">
      <c r="A418" s="67">
        <v>411</v>
      </c>
      <c r="B418" s="33" t="s">
        <v>730</v>
      </c>
      <c r="C418" s="33" t="s">
        <v>731</v>
      </c>
      <c r="D418" s="69">
        <v>11.5</v>
      </c>
      <c r="E418" s="70">
        <v>8.5</v>
      </c>
      <c r="F418" s="71">
        <f t="shared" si="30"/>
        <v>10</v>
      </c>
      <c r="G418" s="71">
        <f t="shared" si="31"/>
        <v>30</v>
      </c>
      <c r="H418" s="76"/>
      <c r="I418" s="73">
        <f t="shared" si="32"/>
        <v>30</v>
      </c>
      <c r="J418" s="101"/>
      <c r="K418" s="73">
        <f t="shared" si="33"/>
        <v>30</v>
      </c>
      <c r="L418" s="70"/>
      <c r="M418" s="75" t="str">
        <f t="shared" si="34"/>
        <v>Juin</v>
      </c>
    </row>
    <row r="419" spans="1:13" ht="30">
      <c r="A419" s="67">
        <v>412</v>
      </c>
      <c r="B419" s="32" t="s">
        <v>732</v>
      </c>
      <c r="C419" s="32" t="s">
        <v>733</v>
      </c>
      <c r="D419" s="69">
        <v>9.5</v>
      </c>
      <c r="E419" s="70">
        <v>9</v>
      </c>
      <c r="F419" s="71">
        <f t="shared" si="30"/>
        <v>9.25</v>
      </c>
      <c r="G419" s="71">
        <f t="shared" si="31"/>
        <v>27.75</v>
      </c>
      <c r="H419" s="76"/>
      <c r="I419" s="73">
        <f t="shared" si="32"/>
        <v>27.75</v>
      </c>
      <c r="J419" s="101"/>
      <c r="K419" s="73">
        <f t="shared" si="33"/>
        <v>27.75</v>
      </c>
      <c r="L419" s="70"/>
      <c r="M419" s="75" t="str">
        <f t="shared" si="34"/>
        <v>Juin</v>
      </c>
    </row>
    <row r="420" spans="1:13" ht="15.75">
      <c r="A420" s="67">
        <v>413</v>
      </c>
      <c r="B420" s="32" t="s">
        <v>734</v>
      </c>
      <c r="C420" s="32" t="s">
        <v>735</v>
      </c>
      <c r="D420" s="69">
        <v>0.5</v>
      </c>
      <c r="E420" s="73">
        <v>4.5</v>
      </c>
      <c r="F420" s="71">
        <f t="shared" si="30"/>
        <v>2.5</v>
      </c>
      <c r="G420" s="71">
        <f t="shared" si="31"/>
        <v>7.5</v>
      </c>
      <c r="H420" s="76"/>
      <c r="I420" s="73">
        <f t="shared" si="32"/>
        <v>7.5</v>
      </c>
      <c r="J420" s="101"/>
      <c r="K420" s="73">
        <f t="shared" si="33"/>
        <v>7.5</v>
      </c>
      <c r="L420" s="70"/>
      <c r="M420" s="75" t="str">
        <f t="shared" si="34"/>
        <v>Juin</v>
      </c>
    </row>
    <row r="421" spans="1:13" ht="15.75">
      <c r="A421" s="67">
        <v>414</v>
      </c>
      <c r="B421" s="32" t="s">
        <v>734</v>
      </c>
      <c r="C421" s="32" t="s">
        <v>736</v>
      </c>
      <c r="D421" s="69">
        <v>9</v>
      </c>
      <c r="E421" s="70">
        <v>6.5</v>
      </c>
      <c r="F421" s="71">
        <f t="shared" si="30"/>
        <v>7.75</v>
      </c>
      <c r="G421" s="71">
        <f t="shared" si="31"/>
        <v>23.25</v>
      </c>
      <c r="H421" s="76"/>
      <c r="I421" s="73">
        <f t="shared" si="32"/>
        <v>23.25</v>
      </c>
      <c r="J421" s="101"/>
      <c r="K421" s="73">
        <f t="shared" si="33"/>
        <v>23.25</v>
      </c>
      <c r="L421" s="70"/>
      <c r="M421" s="75" t="str">
        <f t="shared" si="34"/>
        <v>Juin</v>
      </c>
    </row>
    <row r="422" spans="1:13" ht="15.75">
      <c r="A422" s="67">
        <v>415</v>
      </c>
      <c r="B422" s="32" t="s">
        <v>737</v>
      </c>
      <c r="C422" s="32" t="s">
        <v>488</v>
      </c>
      <c r="D422" s="82"/>
      <c r="E422" s="82"/>
      <c r="F422" s="71">
        <f t="shared" si="30"/>
        <v>10</v>
      </c>
      <c r="G422" s="71">
        <f t="shared" si="31"/>
        <v>30</v>
      </c>
      <c r="H422" s="76"/>
      <c r="I422" s="73">
        <f t="shared" si="32"/>
        <v>30</v>
      </c>
      <c r="J422" s="101"/>
      <c r="K422" s="73">
        <f t="shared" si="33"/>
        <v>30</v>
      </c>
      <c r="L422" s="70">
        <v>30</v>
      </c>
      <c r="M422" s="75" t="str">
        <f t="shared" si="34"/>
        <v>Juin</v>
      </c>
    </row>
    <row r="423" spans="1:13" ht="15.75">
      <c r="A423" s="67">
        <v>416</v>
      </c>
      <c r="B423" s="32" t="s">
        <v>738</v>
      </c>
      <c r="C423" s="32" t="s">
        <v>739</v>
      </c>
      <c r="D423" s="69">
        <v>8</v>
      </c>
      <c r="E423" s="70">
        <v>9.5</v>
      </c>
      <c r="F423" s="71">
        <f t="shared" si="30"/>
        <v>8.75</v>
      </c>
      <c r="G423" s="71">
        <f t="shared" si="31"/>
        <v>26.25</v>
      </c>
      <c r="H423" s="76"/>
      <c r="I423" s="73">
        <f t="shared" si="32"/>
        <v>26.25</v>
      </c>
      <c r="J423" s="101"/>
      <c r="K423" s="73">
        <f t="shared" si="33"/>
        <v>26.25</v>
      </c>
      <c r="L423" s="70"/>
      <c r="M423" s="75" t="str">
        <f t="shared" si="34"/>
        <v>Juin</v>
      </c>
    </row>
    <row r="424" spans="1:13" ht="15.75">
      <c r="A424" s="67">
        <v>417</v>
      </c>
      <c r="B424" s="102" t="s">
        <v>740</v>
      </c>
      <c r="C424" s="79" t="s">
        <v>741</v>
      </c>
      <c r="D424" s="69">
        <v>3</v>
      </c>
      <c r="E424" s="70">
        <v>8.5</v>
      </c>
      <c r="F424" s="71">
        <f t="shared" si="30"/>
        <v>5.75</v>
      </c>
      <c r="G424" s="71">
        <f t="shared" si="31"/>
        <v>17.25</v>
      </c>
      <c r="H424" s="76"/>
      <c r="I424" s="73">
        <f t="shared" si="32"/>
        <v>17.25</v>
      </c>
      <c r="J424" s="101"/>
      <c r="K424" s="73">
        <f t="shared" si="33"/>
        <v>17.25</v>
      </c>
      <c r="L424" s="70"/>
      <c r="M424" s="75" t="str">
        <f t="shared" si="34"/>
        <v>Juin</v>
      </c>
    </row>
    <row r="425" spans="1:13" ht="15.75">
      <c r="A425" s="67">
        <v>418</v>
      </c>
      <c r="B425" s="32" t="s">
        <v>748</v>
      </c>
      <c r="C425" s="32" t="s">
        <v>80</v>
      </c>
      <c r="D425" s="69">
        <v>1</v>
      </c>
      <c r="E425" s="73">
        <v>4.5</v>
      </c>
      <c r="F425" s="71">
        <f t="shared" si="30"/>
        <v>2.75</v>
      </c>
      <c r="G425" s="71">
        <f t="shared" si="31"/>
        <v>8.25</v>
      </c>
      <c r="H425" s="76"/>
      <c r="I425" s="73">
        <f t="shared" si="32"/>
        <v>8.25</v>
      </c>
      <c r="J425" s="101"/>
      <c r="K425" s="73">
        <f t="shared" si="33"/>
        <v>8.25</v>
      </c>
      <c r="L425" s="70"/>
      <c r="M425" s="75" t="str">
        <f t="shared" si="34"/>
        <v>Juin</v>
      </c>
    </row>
    <row r="426" spans="1:13" ht="15.75">
      <c r="A426" s="67">
        <v>419</v>
      </c>
      <c r="B426" s="88" t="s">
        <v>742</v>
      </c>
      <c r="C426" s="88" t="s">
        <v>743</v>
      </c>
      <c r="D426" s="69">
        <v>10.5</v>
      </c>
      <c r="E426" s="70">
        <v>11</v>
      </c>
      <c r="F426" s="71">
        <f t="shared" si="30"/>
        <v>10.75</v>
      </c>
      <c r="G426" s="71">
        <f t="shared" si="31"/>
        <v>32.25</v>
      </c>
      <c r="H426" s="76"/>
      <c r="I426" s="73">
        <f t="shared" si="32"/>
        <v>32.25</v>
      </c>
      <c r="J426" s="101"/>
      <c r="K426" s="73">
        <f t="shared" si="33"/>
        <v>32.25</v>
      </c>
      <c r="L426" s="70"/>
      <c r="M426" s="75" t="str">
        <f t="shared" si="34"/>
        <v>Juin</v>
      </c>
    </row>
    <row r="427" spans="1:13" ht="30">
      <c r="A427" s="67">
        <v>420</v>
      </c>
      <c r="B427" s="32" t="s">
        <v>744</v>
      </c>
      <c r="C427" s="32" t="s">
        <v>745</v>
      </c>
      <c r="D427" s="69">
        <v>7</v>
      </c>
      <c r="E427" s="91">
        <v>6.5</v>
      </c>
      <c r="F427" s="71">
        <f t="shared" si="30"/>
        <v>6.75</v>
      </c>
      <c r="G427" s="71">
        <f t="shared" si="31"/>
        <v>20.25</v>
      </c>
      <c r="H427" s="76"/>
      <c r="I427" s="73">
        <f t="shared" si="32"/>
        <v>20.25</v>
      </c>
      <c r="J427" s="101"/>
      <c r="K427" s="73">
        <f t="shared" si="33"/>
        <v>20.25</v>
      </c>
      <c r="L427" s="70"/>
      <c r="M427" s="75" t="str">
        <f t="shared" si="34"/>
        <v>Juin</v>
      </c>
    </row>
    <row r="428" spans="1:13" ht="15.75">
      <c r="A428" s="67">
        <v>421</v>
      </c>
      <c r="B428" s="33" t="s">
        <v>746</v>
      </c>
      <c r="C428" s="33" t="s">
        <v>747</v>
      </c>
      <c r="D428" s="69">
        <v>8.75</v>
      </c>
      <c r="E428" s="70">
        <v>9</v>
      </c>
      <c r="F428" s="71">
        <f t="shared" si="30"/>
        <v>8.875</v>
      </c>
      <c r="G428" s="71">
        <f t="shared" si="31"/>
        <v>26.625</v>
      </c>
      <c r="H428" s="76"/>
      <c r="I428" s="73">
        <f t="shared" si="32"/>
        <v>26.625</v>
      </c>
      <c r="J428" s="101"/>
      <c r="K428" s="73">
        <f t="shared" si="33"/>
        <v>26.625</v>
      </c>
      <c r="L428" s="70"/>
      <c r="M428" s="75" t="str">
        <f t="shared" si="34"/>
        <v>Juin</v>
      </c>
    </row>
    <row r="429" spans="1:13" ht="15.75">
      <c r="A429" s="67">
        <v>422</v>
      </c>
      <c r="B429" s="33" t="s">
        <v>749</v>
      </c>
      <c r="C429" s="33" t="s">
        <v>750</v>
      </c>
      <c r="D429" s="69">
        <v>2.5</v>
      </c>
      <c r="E429" s="70">
        <v>6.5</v>
      </c>
      <c r="F429" s="71">
        <f t="shared" si="30"/>
        <v>4.5</v>
      </c>
      <c r="G429" s="71">
        <f t="shared" si="31"/>
        <v>13.5</v>
      </c>
      <c r="H429" s="76"/>
      <c r="I429" s="73">
        <f t="shared" si="32"/>
        <v>13.5</v>
      </c>
      <c r="J429" s="101"/>
      <c r="K429" s="73">
        <f t="shared" si="33"/>
        <v>13.5</v>
      </c>
      <c r="L429" s="70"/>
      <c r="M429" s="75" t="str">
        <f t="shared" si="34"/>
        <v>Juin</v>
      </c>
    </row>
    <row r="430" spans="1:13" ht="15.75">
      <c r="A430" s="67">
        <v>423</v>
      </c>
      <c r="B430" s="95" t="s">
        <v>751</v>
      </c>
      <c r="C430" s="95" t="s">
        <v>752</v>
      </c>
      <c r="D430" s="69">
        <v>9.5</v>
      </c>
      <c r="E430" s="70">
        <v>4</v>
      </c>
      <c r="F430" s="71">
        <f t="shared" si="30"/>
        <v>6.75</v>
      </c>
      <c r="G430" s="71">
        <f t="shared" si="31"/>
        <v>20.25</v>
      </c>
      <c r="H430" s="76"/>
      <c r="I430" s="73">
        <f t="shared" si="32"/>
        <v>20.25</v>
      </c>
      <c r="J430" s="101"/>
      <c r="K430" s="73">
        <f t="shared" si="33"/>
        <v>20.25</v>
      </c>
      <c r="L430" s="70"/>
      <c r="M430" s="75" t="str">
        <f t="shared" si="34"/>
        <v>Juin</v>
      </c>
    </row>
    <row r="431" spans="1:13" ht="15.75">
      <c r="A431" s="67">
        <v>424</v>
      </c>
      <c r="B431" s="32" t="s">
        <v>753</v>
      </c>
      <c r="C431" s="32" t="s">
        <v>754</v>
      </c>
      <c r="D431" s="69">
        <v>11.5</v>
      </c>
      <c r="E431" s="70">
        <v>8</v>
      </c>
      <c r="F431" s="71">
        <f t="shared" si="30"/>
        <v>9.75</v>
      </c>
      <c r="G431" s="71">
        <f t="shared" si="31"/>
        <v>29.25</v>
      </c>
      <c r="H431" s="76"/>
      <c r="I431" s="73">
        <f t="shared" si="32"/>
        <v>29.25</v>
      </c>
      <c r="J431" s="101"/>
      <c r="K431" s="73">
        <f t="shared" si="33"/>
        <v>29.25</v>
      </c>
      <c r="L431" s="70"/>
      <c r="M431" s="75" t="str">
        <f t="shared" si="34"/>
        <v>Juin</v>
      </c>
    </row>
    <row r="432" spans="1:13" ht="15.75">
      <c r="A432" s="67">
        <v>425</v>
      </c>
      <c r="B432" s="32" t="s">
        <v>755</v>
      </c>
      <c r="C432" s="32" t="s">
        <v>756</v>
      </c>
      <c r="D432" s="69">
        <v>4.5</v>
      </c>
      <c r="E432" s="70">
        <v>5.5</v>
      </c>
      <c r="F432" s="71">
        <f t="shared" si="30"/>
        <v>5</v>
      </c>
      <c r="G432" s="71">
        <f t="shared" si="31"/>
        <v>15</v>
      </c>
      <c r="H432" s="76"/>
      <c r="I432" s="73">
        <f t="shared" si="32"/>
        <v>15</v>
      </c>
      <c r="J432" s="101"/>
      <c r="K432" s="73">
        <f t="shared" si="33"/>
        <v>15</v>
      </c>
      <c r="L432" s="70"/>
      <c r="M432" s="75" t="str">
        <f t="shared" si="34"/>
        <v>Juin</v>
      </c>
    </row>
    <row r="433" spans="1:13" ht="15.75">
      <c r="A433" s="67">
        <v>426</v>
      </c>
      <c r="B433" s="32" t="s">
        <v>757</v>
      </c>
      <c r="C433" s="32" t="s">
        <v>135</v>
      </c>
      <c r="D433" s="69">
        <v>5.5</v>
      </c>
      <c r="E433" s="70">
        <v>6.5</v>
      </c>
      <c r="F433" s="71">
        <f t="shared" si="30"/>
        <v>6</v>
      </c>
      <c r="G433" s="71">
        <f t="shared" si="31"/>
        <v>18</v>
      </c>
      <c r="H433" s="76"/>
      <c r="I433" s="73">
        <f t="shared" si="32"/>
        <v>18</v>
      </c>
      <c r="J433" s="101"/>
      <c r="K433" s="73">
        <f t="shared" si="33"/>
        <v>18</v>
      </c>
      <c r="L433" s="70"/>
      <c r="M433" s="75" t="str">
        <f t="shared" si="34"/>
        <v>Juin</v>
      </c>
    </row>
    <row r="434" spans="1:13" ht="15.75">
      <c r="A434" s="67">
        <v>427</v>
      </c>
      <c r="B434" s="32" t="s">
        <v>758</v>
      </c>
      <c r="C434" s="32" t="s">
        <v>652</v>
      </c>
      <c r="D434" s="69">
        <v>13.5</v>
      </c>
      <c r="E434" s="70">
        <v>12.5</v>
      </c>
      <c r="F434" s="71">
        <f t="shared" si="30"/>
        <v>13</v>
      </c>
      <c r="G434" s="71">
        <f t="shared" si="31"/>
        <v>39</v>
      </c>
      <c r="H434" s="76"/>
      <c r="I434" s="73">
        <f t="shared" si="32"/>
        <v>39</v>
      </c>
      <c r="J434" s="101"/>
      <c r="K434" s="73">
        <f t="shared" si="33"/>
        <v>39</v>
      </c>
      <c r="L434" s="70"/>
      <c r="M434" s="75" t="str">
        <f t="shared" si="34"/>
        <v>Juin</v>
      </c>
    </row>
    <row r="435" spans="1:13" ht="15.75">
      <c r="A435" s="67">
        <v>428</v>
      </c>
      <c r="B435" s="32" t="s">
        <v>759</v>
      </c>
      <c r="C435" s="32" t="s">
        <v>162</v>
      </c>
      <c r="D435" s="69">
        <v>14.5</v>
      </c>
      <c r="E435" s="70">
        <v>11</v>
      </c>
      <c r="F435" s="71">
        <f t="shared" si="30"/>
        <v>12.75</v>
      </c>
      <c r="G435" s="71">
        <f t="shared" si="31"/>
        <v>38.25</v>
      </c>
      <c r="H435" s="76"/>
      <c r="I435" s="73">
        <f t="shared" si="32"/>
        <v>38.25</v>
      </c>
      <c r="J435" s="101"/>
      <c r="K435" s="73">
        <f t="shared" si="33"/>
        <v>38.25</v>
      </c>
      <c r="L435" s="70"/>
      <c r="M435" s="75" t="str">
        <f t="shared" si="34"/>
        <v>Juin</v>
      </c>
    </row>
    <row r="436" spans="1:13" ht="15.75">
      <c r="A436" s="67">
        <v>429</v>
      </c>
      <c r="B436" s="32" t="s">
        <v>760</v>
      </c>
      <c r="C436" s="32" t="s">
        <v>761</v>
      </c>
      <c r="D436" s="69">
        <v>8.75</v>
      </c>
      <c r="E436" s="70">
        <v>11.25</v>
      </c>
      <c r="F436" s="71">
        <f t="shared" si="30"/>
        <v>10</v>
      </c>
      <c r="G436" s="71">
        <f t="shared" si="31"/>
        <v>30</v>
      </c>
      <c r="H436" s="76"/>
      <c r="I436" s="73">
        <f t="shared" si="32"/>
        <v>30</v>
      </c>
      <c r="J436" s="101"/>
      <c r="K436" s="73">
        <f t="shared" si="33"/>
        <v>30</v>
      </c>
      <c r="L436" s="70"/>
      <c r="M436" s="75" t="str">
        <f t="shared" si="34"/>
        <v>Juin</v>
      </c>
    </row>
    <row r="437" spans="1:13" ht="15.75">
      <c r="A437" s="67">
        <v>430</v>
      </c>
      <c r="B437" s="32" t="s">
        <v>760</v>
      </c>
      <c r="C437" s="32" t="s">
        <v>762</v>
      </c>
      <c r="D437" s="69">
        <v>3.5</v>
      </c>
      <c r="E437" s="73">
        <v>8.5</v>
      </c>
      <c r="F437" s="71">
        <f t="shared" si="30"/>
        <v>6</v>
      </c>
      <c r="G437" s="71">
        <f t="shared" si="31"/>
        <v>18</v>
      </c>
      <c r="H437" s="76"/>
      <c r="I437" s="73">
        <f t="shared" si="32"/>
        <v>18</v>
      </c>
      <c r="J437" s="101"/>
      <c r="K437" s="73">
        <f t="shared" si="33"/>
        <v>18</v>
      </c>
      <c r="L437" s="70"/>
      <c r="M437" s="75" t="str">
        <f t="shared" si="34"/>
        <v>Juin</v>
      </c>
    </row>
    <row r="438" spans="1:13" ht="15.75">
      <c r="A438" s="67">
        <v>431</v>
      </c>
      <c r="B438" s="32" t="s">
        <v>763</v>
      </c>
      <c r="C438" s="32" t="s">
        <v>667</v>
      </c>
      <c r="D438" s="69">
        <v>5.5</v>
      </c>
      <c r="E438" s="70">
        <v>7.5</v>
      </c>
      <c r="F438" s="71">
        <f t="shared" si="30"/>
        <v>6.5</v>
      </c>
      <c r="G438" s="71">
        <f t="shared" si="31"/>
        <v>19.5</v>
      </c>
      <c r="H438" s="76"/>
      <c r="I438" s="73">
        <f t="shared" si="32"/>
        <v>19.5</v>
      </c>
      <c r="J438" s="101"/>
      <c r="K438" s="73">
        <f t="shared" si="33"/>
        <v>19.5</v>
      </c>
      <c r="L438" s="70"/>
      <c r="M438" s="75" t="str">
        <f t="shared" si="34"/>
        <v>Juin</v>
      </c>
    </row>
    <row r="439" spans="1:13" ht="15.75">
      <c r="A439" s="67">
        <v>432</v>
      </c>
      <c r="B439" s="79" t="s">
        <v>764</v>
      </c>
      <c r="C439" s="79" t="s">
        <v>765</v>
      </c>
      <c r="D439" s="69">
        <v>6</v>
      </c>
      <c r="E439" s="70">
        <v>5.5</v>
      </c>
      <c r="F439" s="71">
        <f t="shared" si="30"/>
        <v>5.75</v>
      </c>
      <c r="G439" s="71">
        <f t="shared" si="31"/>
        <v>17.25</v>
      </c>
      <c r="H439" s="76"/>
      <c r="I439" s="73">
        <f t="shared" si="32"/>
        <v>17.25</v>
      </c>
      <c r="J439" s="101"/>
      <c r="K439" s="73">
        <f t="shared" si="33"/>
        <v>17.25</v>
      </c>
      <c r="L439" s="70"/>
      <c r="M439" s="75" t="str">
        <f t="shared" si="34"/>
        <v>Juin</v>
      </c>
    </row>
    <row r="440" spans="1:13" ht="15.75">
      <c r="A440" s="67">
        <v>433</v>
      </c>
      <c r="B440" s="32" t="s">
        <v>766</v>
      </c>
      <c r="C440" s="32" t="s">
        <v>767</v>
      </c>
      <c r="D440" s="69">
        <v>1</v>
      </c>
      <c r="E440" s="70">
        <v>6.5</v>
      </c>
      <c r="F440" s="71">
        <f t="shared" si="30"/>
        <v>3.75</v>
      </c>
      <c r="G440" s="71">
        <f t="shared" si="31"/>
        <v>11.25</v>
      </c>
      <c r="H440" s="76"/>
      <c r="I440" s="73">
        <f t="shared" si="32"/>
        <v>11.25</v>
      </c>
      <c r="J440" s="101"/>
      <c r="K440" s="73">
        <f t="shared" si="33"/>
        <v>11.25</v>
      </c>
      <c r="L440" s="70"/>
      <c r="M440" s="75" t="str">
        <f t="shared" si="34"/>
        <v>Juin</v>
      </c>
    </row>
    <row r="441" spans="1:13" ht="15.75">
      <c r="A441" s="67">
        <v>434</v>
      </c>
      <c r="B441" s="33" t="s">
        <v>768</v>
      </c>
      <c r="C441" s="33" t="s">
        <v>769</v>
      </c>
      <c r="D441" s="69">
        <v>8</v>
      </c>
      <c r="E441" s="70">
        <v>15</v>
      </c>
      <c r="F441" s="71">
        <f t="shared" si="30"/>
        <v>11.5</v>
      </c>
      <c r="G441" s="71">
        <f t="shared" si="31"/>
        <v>34.5</v>
      </c>
      <c r="H441" s="76"/>
      <c r="I441" s="73">
        <f t="shared" si="32"/>
        <v>34.5</v>
      </c>
      <c r="J441" s="101"/>
      <c r="K441" s="73">
        <f t="shared" si="33"/>
        <v>34.5</v>
      </c>
      <c r="L441" s="70"/>
      <c r="M441" s="75" t="str">
        <f t="shared" si="34"/>
        <v>Juin</v>
      </c>
    </row>
    <row r="442" spans="1:13" ht="15.75">
      <c r="A442" s="67">
        <v>435</v>
      </c>
      <c r="B442" s="32" t="s">
        <v>770</v>
      </c>
      <c r="C442" s="32" t="s">
        <v>771</v>
      </c>
      <c r="D442" s="69">
        <v>11</v>
      </c>
      <c r="E442" s="70">
        <v>12</v>
      </c>
      <c r="F442" s="71">
        <f t="shared" si="30"/>
        <v>11.5</v>
      </c>
      <c r="G442" s="71">
        <f t="shared" si="31"/>
        <v>34.5</v>
      </c>
      <c r="H442" s="76"/>
      <c r="I442" s="73">
        <f t="shared" si="32"/>
        <v>34.5</v>
      </c>
      <c r="J442" s="101"/>
      <c r="K442" s="73">
        <f t="shared" si="33"/>
        <v>34.5</v>
      </c>
      <c r="L442" s="70"/>
      <c r="M442" s="75" t="str">
        <f t="shared" si="34"/>
        <v>Juin</v>
      </c>
    </row>
    <row r="443" spans="1:13" ht="15.75">
      <c r="A443" s="67">
        <v>436</v>
      </c>
      <c r="B443" s="32" t="s">
        <v>772</v>
      </c>
      <c r="C443" s="32" t="s">
        <v>457</v>
      </c>
      <c r="D443" s="69">
        <v>1</v>
      </c>
      <c r="E443" s="70">
        <v>5.5</v>
      </c>
      <c r="F443" s="71">
        <f t="shared" si="30"/>
        <v>3.25</v>
      </c>
      <c r="G443" s="71">
        <f t="shared" si="31"/>
        <v>9.75</v>
      </c>
      <c r="H443" s="76"/>
      <c r="I443" s="73">
        <f t="shared" si="32"/>
        <v>9.75</v>
      </c>
      <c r="J443" s="101"/>
      <c r="K443" s="73">
        <f t="shared" si="33"/>
        <v>9.75</v>
      </c>
      <c r="L443" s="70"/>
      <c r="M443" s="75" t="str">
        <f t="shared" si="34"/>
        <v>Juin</v>
      </c>
    </row>
    <row r="444" spans="1:13" ht="15.75">
      <c r="A444" s="67">
        <v>437</v>
      </c>
      <c r="B444" s="32" t="s">
        <v>773</v>
      </c>
      <c r="C444" s="32" t="s">
        <v>774</v>
      </c>
      <c r="D444" s="69">
        <v>1.25</v>
      </c>
      <c r="E444" s="70">
        <v>4</v>
      </c>
      <c r="F444" s="71">
        <f t="shared" si="30"/>
        <v>2.625</v>
      </c>
      <c r="G444" s="71">
        <f t="shared" si="31"/>
        <v>7.875</v>
      </c>
      <c r="H444" s="76"/>
      <c r="I444" s="73">
        <f t="shared" si="32"/>
        <v>7.875</v>
      </c>
      <c r="J444" s="101"/>
      <c r="K444" s="73">
        <f t="shared" si="33"/>
        <v>7.875</v>
      </c>
      <c r="L444" s="70"/>
      <c r="M444" s="75" t="str">
        <f t="shared" si="34"/>
        <v>Juin</v>
      </c>
    </row>
    <row r="445" spans="1:13" ht="15.75">
      <c r="A445" s="67">
        <v>438</v>
      </c>
      <c r="B445" s="32" t="s">
        <v>775</v>
      </c>
      <c r="C445" s="32" t="s">
        <v>776</v>
      </c>
      <c r="D445" s="69">
        <v>11</v>
      </c>
      <c r="E445" s="91">
        <v>9</v>
      </c>
      <c r="F445" s="71">
        <f t="shared" si="30"/>
        <v>10</v>
      </c>
      <c r="G445" s="71">
        <f t="shared" si="31"/>
        <v>30</v>
      </c>
      <c r="H445" s="76"/>
      <c r="I445" s="73">
        <f t="shared" si="32"/>
        <v>30</v>
      </c>
      <c r="J445" s="101"/>
      <c r="K445" s="73">
        <f t="shared" si="33"/>
        <v>30</v>
      </c>
      <c r="L445" s="70"/>
      <c r="M445" s="75" t="str">
        <f t="shared" si="34"/>
        <v>Juin</v>
      </c>
    </row>
    <row r="446" spans="1:13" ht="15.75">
      <c r="A446" s="67">
        <v>439</v>
      </c>
      <c r="B446" s="103" t="s">
        <v>775</v>
      </c>
      <c r="C446" s="103" t="s">
        <v>777</v>
      </c>
      <c r="D446" s="69">
        <v>1.5</v>
      </c>
      <c r="E446" s="70">
        <v>9</v>
      </c>
      <c r="F446" s="71">
        <f t="shared" si="30"/>
        <v>5.25</v>
      </c>
      <c r="G446" s="71">
        <f t="shared" si="31"/>
        <v>15.75</v>
      </c>
      <c r="H446" s="76"/>
      <c r="I446" s="73">
        <f t="shared" si="32"/>
        <v>15.75</v>
      </c>
      <c r="J446" s="101"/>
      <c r="K446" s="73">
        <f t="shared" si="33"/>
        <v>15.75</v>
      </c>
      <c r="L446" s="70"/>
      <c r="M446" s="75" t="str">
        <f t="shared" si="34"/>
        <v>Juin</v>
      </c>
    </row>
    <row r="447" spans="1:13" ht="15.75">
      <c r="A447" s="67">
        <v>440</v>
      </c>
      <c r="B447" s="32" t="s">
        <v>778</v>
      </c>
      <c r="C447" s="32" t="s">
        <v>779</v>
      </c>
      <c r="D447" s="69">
        <v>12</v>
      </c>
      <c r="E447" s="70">
        <v>12</v>
      </c>
      <c r="F447" s="71">
        <f t="shared" si="30"/>
        <v>12</v>
      </c>
      <c r="G447" s="71">
        <f t="shared" si="31"/>
        <v>36</v>
      </c>
      <c r="H447" s="76"/>
      <c r="I447" s="73">
        <f t="shared" si="32"/>
        <v>36</v>
      </c>
      <c r="J447" s="101"/>
      <c r="K447" s="73">
        <f t="shared" si="33"/>
        <v>36</v>
      </c>
      <c r="L447" s="70"/>
      <c r="M447" s="75" t="str">
        <f t="shared" si="34"/>
        <v>Juin</v>
      </c>
    </row>
    <row r="448" spans="1:13" ht="15.75">
      <c r="A448" s="67">
        <v>441</v>
      </c>
      <c r="B448" s="96" t="s">
        <v>780</v>
      </c>
      <c r="C448" s="96" t="s">
        <v>781</v>
      </c>
      <c r="D448" s="69">
        <v>9</v>
      </c>
      <c r="E448" s="70">
        <v>7.5</v>
      </c>
      <c r="F448" s="71">
        <f t="shared" si="30"/>
        <v>8.25</v>
      </c>
      <c r="G448" s="71">
        <f t="shared" si="31"/>
        <v>24.75</v>
      </c>
      <c r="H448" s="76"/>
      <c r="I448" s="73">
        <f t="shared" si="32"/>
        <v>24.75</v>
      </c>
      <c r="J448" s="101"/>
      <c r="K448" s="73">
        <f t="shared" si="33"/>
        <v>24.75</v>
      </c>
      <c r="L448" s="70"/>
      <c r="M448" s="75" t="str">
        <f t="shared" si="34"/>
        <v>Juin</v>
      </c>
    </row>
    <row r="449" spans="1:13" ht="15.75">
      <c r="A449" s="67">
        <v>442</v>
      </c>
      <c r="B449" s="32" t="s">
        <v>782</v>
      </c>
      <c r="C449" s="32" t="s">
        <v>161</v>
      </c>
      <c r="D449" s="69">
        <v>6</v>
      </c>
      <c r="E449" s="70">
        <v>7</v>
      </c>
      <c r="F449" s="71">
        <f t="shared" si="30"/>
        <v>6.5</v>
      </c>
      <c r="G449" s="71">
        <f t="shared" si="31"/>
        <v>19.5</v>
      </c>
      <c r="H449" s="76"/>
      <c r="I449" s="73">
        <f t="shared" si="32"/>
        <v>19.5</v>
      </c>
      <c r="J449" s="101"/>
      <c r="K449" s="73">
        <f t="shared" si="33"/>
        <v>19.5</v>
      </c>
      <c r="L449" s="70"/>
      <c r="M449" s="75" t="str">
        <f t="shared" si="34"/>
        <v>Juin</v>
      </c>
    </row>
    <row r="450" spans="1:13" ht="15.75">
      <c r="A450" s="67">
        <v>443</v>
      </c>
      <c r="B450" s="33" t="s">
        <v>783</v>
      </c>
      <c r="C450" s="33" t="s">
        <v>784</v>
      </c>
      <c r="D450" s="69">
        <v>7.5</v>
      </c>
      <c r="E450" s="70">
        <v>12.5</v>
      </c>
      <c r="F450" s="71">
        <f t="shared" si="30"/>
        <v>10</v>
      </c>
      <c r="G450" s="71">
        <f t="shared" si="31"/>
        <v>30</v>
      </c>
      <c r="H450" s="76"/>
      <c r="I450" s="73">
        <f t="shared" si="32"/>
        <v>30</v>
      </c>
      <c r="J450" s="101"/>
      <c r="K450" s="73">
        <f t="shared" si="33"/>
        <v>30</v>
      </c>
      <c r="L450" s="70"/>
      <c r="M450" s="75" t="str">
        <f t="shared" si="34"/>
        <v>Juin</v>
      </c>
    </row>
    <row r="451" spans="1:13" ht="15.75">
      <c r="A451" s="67">
        <v>444</v>
      </c>
      <c r="B451" s="79" t="s">
        <v>783</v>
      </c>
      <c r="C451" s="79" t="s">
        <v>785</v>
      </c>
      <c r="D451" s="69">
        <v>8</v>
      </c>
      <c r="E451" s="70">
        <v>13</v>
      </c>
      <c r="F451" s="71">
        <f t="shared" si="30"/>
        <v>10.5</v>
      </c>
      <c r="G451" s="71">
        <f t="shared" si="31"/>
        <v>31.5</v>
      </c>
      <c r="H451" s="76"/>
      <c r="I451" s="73">
        <f t="shared" si="32"/>
        <v>31.5</v>
      </c>
      <c r="J451" s="101"/>
      <c r="K451" s="73">
        <f t="shared" si="33"/>
        <v>31.5</v>
      </c>
      <c r="L451" s="70"/>
      <c r="M451" s="75" t="str">
        <f t="shared" si="34"/>
        <v>Juin</v>
      </c>
    </row>
    <row r="452" spans="1:13" ht="15.75">
      <c r="A452" s="67">
        <v>445</v>
      </c>
      <c r="B452" s="32" t="s">
        <v>786</v>
      </c>
      <c r="C452" s="32" t="s">
        <v>788</v>
      </c>
      <c r="D452" s="69">
        <v>2.25</v>
      </c>
      <c r="E452" s="70">
        <v>9</v>
      </c>
      <c r="F452" s="71">
        <f t="shared" si="30"/>
        <v>5.625</v>
      </c>
      <c r="G452" s="71">
        <f t="shared" si="31"/>
        <v>16.875</v>
      </c>
      <c r="H452" s="76"/>
      <c r="I452" s="73">
        <f t="shared" si="32"/>
        <v>16.875</v>
      </c>
      <c r="J452" s="101"/>
      <c r="K452" s="73">
        <f t="shared" si="33"/>
        <v>16.875</v>
      </c>
      <c r="L452" s="70"/>
      <c r="M452" s="75" t="str">
        <f t="shared" si="34"/>
        <v>Juin</v>
      </c>
    </row>
    <row r="453" spans="1:13" ht="15.75">
      <c r="A453" s="67">
        <v>446</v>
      </c>
      <c r="B453" s="33" t="s">
        <v>786</v>
      </c>
      <c r="C453" s="33" t="s">
        <v>343</v>
      </c>
      <c r="D453" s="69">
        <v>3</v>
      </c>
      <c r="E453" s="70">
        <v>8.5</v>
      </c>
      <c r="F453" s="71">
        <f t="shared" si="30"/>
        <v>5.75</v>
      </c>
      <c r="G453" s="71">
        <f t="shared" si="31"/>
        <v>17.25</v>
      </c>
      <c r="H453" s="76"/>
      <c r="I453" s="73">
        <f t="shared" si="32"/>
        <v>17.25</v>
      </c>
      <c r="J453" s="101"/>
      <c r="K453" s="73">
        <f t="shared" si="33"/>
        <v>17.25</v>
      </c>
      <c r="L453" s="70"/>
      <c r="M453" s="75" t="str">
        <f t="shared" si="34"/>
        <v>Juin</v>
      </c>
    </row>
    <row r="454" spans="1:13" ht="15.75">
      <c r="A454" s="67">
        <v>447</v>
      </c>
      <c r="B454" s="88" t="s">
        <v>786</v>
      </c>
      <c r="C454" s="88" t="s">
        <v>787</v>
      </c>
      <c r="D454" s="69">
        <v>3.5</v>
      </c>
      <c r="E454" s="70">
        <v>7</v>
      </c>
      <c r="F454" s="71">
        <f t="shared" si="30"/>
        <v>5.25</v>
      </c>
      <c r="G454" s="71">
        <f t="shared" si="31"/>
        <v>15.75</v>
      </c>
      <c r="H454" s="76"/>
      <c r="I454" s="73">
        <f t="shared" si="32"/>
        <v>15.75</v>
      </c>
      <c r="J454" s="101"/>
      <c r="K454" s="73">
        <f t="shared" si="33"/>
        <v>15.75</v>
      </c>
      <c r="L454" s="70"/>
      <c r="M454" s="75" t="str">
        <f t="shared" si="34"/>
        <v>Juin</v>
      </c>
    </row>
    <row r="455" spans="1:13" ht="15.75">
      <c r="A455" s="67">
        <v>448</v>
      </c>
      <c r="B455" s="32" t="s">
        <v>789</v>
      </c>
      <c r="C455" s="32" t="s">
        <v>790</v>
      </c>
      <c r="D455" s="69">
        <v>11.5</v>
      </c>
      <c r="E455" s="70">
        <v>11.5</v>
      </c>
      <c r="F455" s="71">
        <f t="shared" si="30"/>
        <v>11.5</v>
      </c>
      <c r="G455" s="71">
        <f t="shared" si="31"/>
        <v>34.5</v>
      </c>
      <c r="H455" s="76"/>
      <c r="I455" s="73">
        <f t="shared" si="32"/>
        <v>34.5</v>
      </c>
      <c r="J455" s="101"/>
      <c r="K455" s="73">
        <f t="shared" si="33"/>
        <v>34.5</v>
      </c>
      <c r="L455" s="70"/>
      <c r="M455" s="75" t="str">
        <f t="shared" si="34"/>
        <v>Juin</v>
      </c>
    </row>
    <row r="456" spans="1:13" ht="15.75">
      <c r="A456" s="67">
        <v>449</v>
      </c>
      <c r="B456" s="32" t="s">
        <v>791</v>
      </c>
      <c r="C456" s="32" t="s">
        <v>440</v>
      </c>
      <c r="D456" s="69">
        <v>13</v>
      </c>
      <c r="E456" s="70">
        <v>13.5</v>
      </c>
      <c r="F456" s="71">
        <f t="shared" si="30"/>
        <v>13.25</v>
      </c>
      <c r="G456" s="71">
        <f t="shared" si="31"/>
        <v>39.75</v>
      </c>
      <c r="H456" s="76"/>
      <c r="I456" s="73">
        <f t="shared" si="32"/>
        <v>39.75</v>
      </c>
      <c r="J456" s="101"/>
      <c r="K456" s="73">
        <f t="shared" si="33"/>
        <v>39.75</v>
      </c>
      <c r="L456" s="70"/>
      <c r="M456" s="75" t="str">
        <f t="shared" si="34"/>
        <v>Juin</v>
      </c>
    </row>
    <row r="457" spans="1:13" ht="15.75">
      <c r="A457" s="67">
        <v>450</v>
      </c>
      <c r="B457" s="32" t="s">
        <v>792</v>
      </c>
      <c r="C457" s="32" t="s">
        <v>793</v>
      </c>
      <c r="D457" s="69">
        <v>10</v>
      </c>
      <c r="E457" s="70">
        <v>10</v>
      </c>
      <c r="F457" s="71">
        <f t="shared" ref="F457" si="35">IF(AND(D457=0,E457),L457/3,(D457+E457)/2)</f>
        <v>10</v>
      </c>
      <c r="G457" s="71">
        <f t="shared" ref="G457" si="36">F457*3</f>
        <v>30</v>
      </c>
      <c r="H457" s="76"/>
      <c r="I457" s="73">
        <f t="shared" ref="I457" si="37">MAX(H457*3,G457)</f>
        <v>30</v>
      </c>
      <c r="J457" s="101"/>
      <c r="K457" s="73">
        <f t="shared" ref="K457" si="38">MAX(I457,J457*3)</f>
        <v>30</v>
      </c>
      <c r="L457" s="70"/>
      <c r="M457" s="75" t="str">
        <f t="shared" ref="M457" si="39">IF(ISBLANK(J457),IF(ISBLANK(H457),"Juin","Synthèse"),"Rattrapage")</f>
        <v>Juin</v>
      </c>
    </row>
    <row r="458" spans="1:13" ht="18.75">
      <c r="A458" s="67">
        <v>451</v>
      </c>
      <c r="B458" s="104"/>
      <c r="C458" s="104"/>
      <c r="D458" s="105"/>
      <c r="E458" s="106"/>
      <c r="F458" s="107"/>
      <c r="G458" s="107"/>
      <c r="H458" s="108"/>
      <c r="I458" s="107"/>
      <c r="J458" s="109"/>
      <c r="K458" s="107"/>
      <c r="L458" s="109"/>
      <c r="M458" s="110"/>
    </row>
    <row r="459" spans="1:13" ht="18.75">
      <c r="A459" s="111"/>
      <c r="B459" s="104"/>
      <c r="C459" s="104"/>
      <c r="D459" s="105"/>
      <c r="E459" s="106"/>
      <c r="F459" s="107"/>
      <c r="G459" s="107"/>
      <c r="H459" s="108"/>
      <c r="I459" s="107"/>
      <c r="J459" s="109"/>
      <c r="K459" s="107"/>
      <c r="L459" s="109"/>
      <c r="M459" s="110"/>
    </row>
    <row r="460" spans="1:13" ht="18.75">
      <c r="A460" s="111"/>
      <c r="B460" s="104"/>
      <c r="C460" s="104"/>
      <c r="D460" s="105"/>
      <c r="E460" s="106"/>
      <c r="F460" s="107"/>
      <c r="G460" s="107"/>
      <c r="H460" s="108"/>
      <c r="I460" s="107"/>
      <c r="J460" s="109"/>
      <c r="K460" s="107"/>
      <c r="L460" s="109"/>
      <c r="M460" s="110"/>
    </row>
    <row r="461" spans="1:13" ht="18.75">
      <c r="A461" s="111"/>
      <c r="B461" s="104"/>
      <c r="C461" s="104"/>
      <c r="D461" s="105"/>
      <c r="E461" s="106"/>
      <c r="F461" s="107"/>
      <c r="G461" s="107"/>
      <c r="H461" s="108"/>
      <c r="I461" s="107"/>
      <c r="J461" s="112"/>
      <c r="K461" s="107"/>
      <c r="L461" s="109"/>
      <c r="M461" s="110"/>
    </row>
    <row r="462" spans="1:13" ht="18.75">
      <c r="A462" s="111"/>
      <c r="B462" s="104"/>
      <c r="C462" s="104"/>
      <c r="D462" s="105"/>
      <c r="E462" s="106"/>
      <c r="F462" s="107"/>
      <c r="G462" s="107"/>
      <c r="H462" s="113"/>
      <c r="I462" s="107"/>
      <c r="J462" s="112"/>
      <c r="K462" s="107"/>
      <c r="L462" s="109"/>
      <c r="M462" s="110"/>
    </row>
    <row r="463" spans="1:13" ht="18.75">
      <c r="A463" s="111"/>
      <c r="B463" s="104"/>
      <c r="C463" s="104"/>
      <c r="D463" s="105"/>
      <c r="E463" s="106"/>
      <c r="F463" s="107"/>
      <c r="G463" s="107"/>
      <c r="H463" s="108"/>
      <c r="I463" s="107"/>
      <c r="J463" s="112"/>
      <c r="K463" s="107"/>
      <c r="L463" s="109"/>
      <c r="M463" s="110"/>
    </row>
    <row r="464" spans="1:13" ht="18.75">
      <c r="A464" s="111"/>
      <c r="B464" s="104"/>
      <c r="C464" s="104"/>
      <c r="D464" s="105"/>
      <c r="E464" s="106"/>
      <c r="F464" s="107"/>
      <c r="G464" s="107"/>
      <c r="H464" s="113"/>
      <c r="I464" s="107"/>
      <c r="J464" s="112"/>
      <c r="K464" s="107"/>
      <c r="L464" s="109"/>
      <c r="M464" s="110"/>
    </row>
    <row r="465" spans="1:13" ht="18.75">
      <c r="A465" s="111"/>
      <c r="B465" s="104"/>
      <c r="C465" s="104"/>
      <c r="D465" s="105"/>
      <c r="E465" s="106"/>
      <c r="F465" s="107"/>
      <c r="G465" s="107"/>
      <c r="H465" s="108"/>
      <c r="I465" s="107"/>
      <c r="J465" s="112"/>
      <c r="K465" s="107"/>
      <c r="L465" s="109"/>
      <c r="M465" s="110"/>
    </row>
    <row r="466" spans="1:13" ht="18.75">
      <c r="A466" s="111"/>
      <c r="B466" s="104"/>
      <c r="C466" s="104"/>
      <c r="D466" s="105"/>
      <c r="E466" s="106"/>
      <c r="F466" s="107"/>
      <c r="G466" s="107"/>
      <c r="H466" s="108"/>
      <c r="I466" s="107"/>
      <c r="J466" s="112"/>
      <c r="K466" s="107"/>
      <c r="L466" s="109"/>
      <c r="M466" s="110"/>
    </row>
    <row r="467" spans="1:13" ht="18.75">
      <c r="A467" s="111"/>
      <c r="B467" s="104"/>
      <c r="C467" s="104"/>
      <c r="D467" s="105"/>
      <c r="E467" s="106"/>
      <c r="F467" s="107"/>
      <c r="G467" s="107"/>
      <c r="H467" s="108"/>
      <c r="I467" s="107"/>
      <c r="J467" s="112"/>
      <c r="K467" s="107"/>
      <c r="L467" s="109"/>
      <c r="M467" s="110"/>
    </row>
    <row r="468" spans="1:13" ht="18.75">
      <c r="A468" s="111"/>
      <c r="B468" s="114"/>
      <c r="C468" s="114"/>
      <c r="D468" s="105"/>
      <c r="E468" s="106"/>
      <c r="F468" s="107"/>
      <c r="G468" s="107"/>
      <c r="H468" s="108"/>
      <c r="I468" s="107"/>
      <c r="J468" s="112"/>
      <c r="K468" s="107"/>
      <c r="L468" s="109"/>
      <c r="M468" s="110"/>
    </row>
    <row r="469" spans="1:13" ht="18.75">
      <c r="A469" s="111"/>
      <c r="B469" s="104"/>
      <c r="C469" s="104"/>
      <c r="D469" s="105"/>
      <c r="E469" s="106"/>
      <c r="F469" s="107"/>
      <c r="G469" s="107"/>
      <c r="H469" s="113"/>
      <c r="I469" s="107"/>
      <c r="J469" s="112"/>
      <c r="K469" s="107"/>
      <c r="L469" s="109"/>
      <c r="M469" s="110"/>
    </row>
    <row r="470" spans="1:13" ht="18.75">
      <c r="A470" s="111"/>
      <c r="B470" s="104"/>
      <c r="C470" s="104"/>
      <c r="D470" s="105"/>
      <c r="E470" s="109"/>
      <c r="F470" s="107"/>
      <c r="G470" s="107"/>
      <c r="H470" s="108"/>
      <c r="I470" s="107"/>
      <c r="J470" s="112"/>
      <c r="K470" s="107"/>
      <c r="L470" s="109"/>
      <c r="M470" s="110"/>
    </row>
    <row r="471" spans="1:13" ht="18.75">
      <c r="A471" s="111"/>
      <c r="B471" s="104"/>
      <c r="C471" s="104"/>
      <c r="D471" s="105"/>
      <c r="E471" s="106"/>
      <c r="F471" s="107"/>
      <c r="G471" s="107"/>
      <c r="H471" s="108"/>
      <c r="I471" s="107"/>
      <c r="J471" s="112"/>
      <c r="K471" s="107"/>
      <c r="L471" s="109"/>
      <c r="M471" s="110"/>
    </row>
    <row r="472" spans="1:13" ht="18.75">
      <c r="A472" s="111"/>
      <c r="B472" s="104"/>
      <c r="C472" s="104"/>
      <c r="D472" s="105"/>
      <c r="E472" s="106"/>
      <c r="F472" s="107"/>
      <c r="G472" s="107"/>
      <c r="H472" s="108"/>
      <c r="I472" s="107"/>
      <c r="J472" s="112"/>
      <c r="K472" s="107"/>
      <c r="L472" s="109"/>
      <c r="M472" s="110"/>
    </row>
    <row r="473" spans="1:13" ht="18.75">
      <c r="A473" s="111"/>
      <c r="B473" s="104"/>
      <c r="C473" s="104"/>
      <c r="D473" s="105"/>
      <c r="E473" s="115"/>
      <c r="F473" s="107"/>
      <c r="G473" s="107"/>
      <c r="H473" s="116"/>
      <c r="I473" s="107"/>
      <c r="J473" s="112"/>
      <c r="K473" s="107"/>
      <c r="L473" s="109"/>
      <c r="M473" s="110"/>
    </row>
    <row r="474" spans="1:13" ht="18.75">
      <c r="A474" s="111"/>
      <c r="B474" s="104"/>
      <c r="C474" s="104"/>
      <c r="D474" s="105"/>
      <c r="E474" s="115"/>
      <c r="F474" s="107"/>
      <c r="G474" s="107"/>
      <c r="H474" s="108"/>
      <c r="I474" s="107"/>
      <c r="J474" s="112"/>
      <c r="K474" s="107"/>
      <c r="L474" s="109"/>
      <c r="M474" s="110"/>
    </row>
    <row r="475" spans="1:13" ht="18.75">
      <c r="A475" s="111"/>
      <c r="B475" s="114"/>
      <c r="C475" s="114"/>
      <c r="D475" s="105"/>
      <c r="E475" s="106"/>
      <c r="F475" s="107"/>
      <c r="G475" s="107"/>
      <c r="H475" s="108"/>
      <c r="I475" s="107"/>
      <c r="J475" s="112"/>
      <c r="K475" s="107"/>
      <c r="L475" s="109"/>
      <c r="M475" s="110"/>
    </row>
    <row r="476" spans="1:13" ht="18.75">
      <c r="A476" s="111"/>
      <c r="B476" s="114"/>
      <c r="C476" s="114"/>
      <c r="D476" s="105"/>
      <c r="E476" s="106"/>
      <c r="F476" s="107"/>
      <c r="G476" s="107"/>
      <c r="H476" s="108"/>
      <c r="I476" s="107"/>
      <c r="J476" s="112"/>
      <c r="K476" s="107"/>
      <c r="L476" s="109"/>
      <c r="M476" s="110"/>
    </row>
    <row r="477" spans="1:13" ht="18.75">
      <c r="A477" s="111"/>
      <c r="B477" s="104"/>
      <c r="C477" s="104"/>
      <c r="D477" s="105"/>
      <c r="E477" s="106"/>
      <c r="F477" s="107"/>
      <c r="G477" s="107"/>
      <c r="H477" s="113"/>
      <c r="I477" s="107"/>
      <c r="J477" s="112"/>
      <c r="K477" s="107"/>
      <c r="L477" s="109"/>
      <c r="M477" s="110"/>
    </row>
    <row r="478" spans="1:13" ht="18.75">
      <c r="A478" s="111"/>
      <c r="B478" s="104"/>
      <c r="C478" s="104"/>
      <c r="D478" s="105"/>
      <c r="E478" s="109"/>
      <c r="F478" s="107"/>
      <c r="G478" s="107"/>
      <c r="H478" s="108"/>
      <c r="I478" s="107"/>
      <c r="J478" s="112"/>
      <c r="K478" s="107"/>
      <c r="L478" s="109"/>
      <c r="M478" s="110"/>
    </row>
    <row r="479" spans="1:13" ht="18.75">
      <c r="A479" s="111"/>
      <c r="B479" s="104"/>
      <c r="C479" s="104"/>
      <c r="D479" s="105"/>
      <c r="E479" s="106"/>
      <c r="F479" s="107"/>
      <c r="G479" s="107"/>
      <c r="H479" s="108"/>
      <c r="I479" s="107"/>
      <c r="J479" s="112"/>
      <c r="K479" s="107"/>
      <c r="L479" s="109"/>
      <c r="M479" s="110"/>
    </row>
    <row r="480" spans="1:13" ht="18.75">
      <c r="A480" s="111"/>
      <c r="B480" s="104"/>
      <c r="C480" s="104"/>
      <c r="D480" s="105"/>
      <c r="E480" s="106"/>
      <c r="F480" s="107"/>
      <c r="G480" s="107"/>
      <c r="H480" s="108"/>
      <c r="I480" s="107"/>
      <c r="J480" s="112"/>
      <c r="K480" s="107"/>
      <c r="L480" s="109"/>
      <c r="M480" s="110"/>
    </row>
    <row r="481" spans="1:13" ht="18.75">
      <c r="A481" s="111"/>
      <c r="B481" s="104"/>
      <c r="C481" s="104"/>
      <c r="D481" s="105"/>
      <c r="E481" s="106"/>
      <c r="F481" s="107"/>
      <c r="G481" s="107"/>
      <c r="H481" s="108"/>
      <c r="I481" s="107"/>
      <c r="J481" s="112"/>
      <c r="K481" s="107"/>
      <c r="L481" s="109"/>
      <c r="M481" s="110"/>
    </row>
    <row r="482" spans="1:13" ht="18.75">
      <c r="A482" s="111"/>
      <c r="B482" s="104"/>
      <c r="C482" s="104"/>
      <c r="D482" s="105"/>
      <c r="E482" s="106"/>
      <c r="F482" s="107"/>
      <c r="G482" s="107"/>
      <c r="H482" s="108"/>
      <c r="I482" s="107"/>
      <c r="J482" s="112"/>
      <c r="K482" s="107"/>
      <c r="L482" s="109"/>
      <c r="M482" s="110"/>
    </row>
    <row r="483" spans="1:13" ht="18.75">
      <c r="A483" s="111"/>
      <c r="B483" s="104"/>
      <c r="C483" s="104"/>
      <c r="D483" s="105"/>
      <c r="E483" s="106"/>
      <c r="F483" s="107"/>
      <c r="G483" s="107"/>
      <c r="H483" s="108"/>
      <c r="I483" s="107"/>
      <c r="J483" s="112"/>
      <c r="K483" s="107"/>
      <c r="L483" s="109"/>
      <c r="M483" s="110"/>
    </row>
    <row r="484" spans="1:13" ht="18.75">
      <c r="A484" s="111"/>
      <c r="B484" s="104"/>
      <c r="C484" s="104"/>
      <c r="D484" s="105"/>
      <c r="E484" s="109"/>
      <c r="F484" s="107"/>
      <c r="G484" s="107"/>
      <c r="H484" s="108"/>
      <c r="I484" s="107"/>
      <c r="J484" s="112"/>
      <c r="K484" s="107"/>
      <c r="L484" s="109"/>
      <c r="M484" s="110"/>
    </row>
    <row r="485" spans="1:13" ht="18.75">
      <c r="A485" s="111"/>
      <c r="B485" s="104"/>
      <c r="C485" s="104"/>
      <c r="D485" s="105"/>
      <c r="E485" s="106"/>
      <c r="F485" s="107"/>
      <c r="G485" s="107"/>
      <c r="H485" s="108"/>
      <c r="I485" s="107"/>
      <c r="J485" s="112"/>
      <c r="K485" s="107"/>
      <c r="L485" s="109"/>
      <c r="M485" s="110"/>
    </row>
    <row r="486" spans="1:13" ht="18.75">
      <c r="A486" s="111"/>
      <c r="B486" s="104"/>
      <c r="C486" s="104"/>
      <c r="D486" s="105"/>
      <c r="E486" s="106"/>
      <c r="F486" s="107"/>
      <c r="G486" s="107"/>
      <c r="H486" s="108"/>
      <c r="I486" s="107"/>
      <c r="J486" s="112"/>
      <c r="K486" s="107"/>
      <c r="L486" s="109"/>
      <c r="M486" s="110"/>
    </row>
    <row r="487" spans="1:13" ht="18.75">
      <c r="A487" s="111"/>
      <c r="B487" s="114"/>
      <c r="C487" s="114"/>
      <c r="D487" s="105"/>
      <c r="E487" s="109"/>
      <c r="F487" s="107"/>
      <c r="G487" s="107"/>
      <c r="H487" s="108"/>
      <c r="I487" s="107"/>
      <c r="J487" s="112"/>
      <c r="K487" s="107"/>
      <c r="L487" s="109"/>
      <c r="M487" s="110"/>
    </row>
    <row r="488" spans="1:13" ht="18.75">
      <c r="A488" s="111"/>
      <c r="B488" s="104"/>
      <c r="C488" s="104"/>
      <c r="D488" s="105"/>
      <c r="E488" s="106"/>
      <c r="F488" s="107"/>
      <c r="G488" s="107"/>
      <c r="H488" s="113"/>
      <c r="I488" s="107"/>
      <c r="J488" s="112"/>
      <c r="K488" s="107"/>
      <c r="L488" s="109"/>
      <c r="M488" s="110"/>
    </row>
    <row r="489" spans="1:13" ht="18.75">
      <c r="A489" s="111"/>
      <c r="B489" s="114"/>
      <c r="C489" s="114"/>
      <c r="D489" s="105"/>
      <c r="E489" s="106"/>
      <c r="F489" s="107"/>
      <c r="G489" s="107"/>
      <c r="H489" s="108"/>
      <c r="I489" s="107"/>
      <c r="J489" s="112"/>
      <c r="K489" s="107"/>
      <c r="L489" s="109"/>
      <c r="M489" s="110"/>
    </row>
    <row r="490" spans="1:13" ht="18.75">
      <c r="A490" s="111"/>
      <c r="B490" s="104"/>
      <c r="C490" s="104"/>
      <c r="D490" s="105"/>
      <c r="E490" s="106"/>
      <c r="F490" s="107"/>
      <c r="G490" s="107"/>
      <c r="H490" s="113"/>
      <c r="I490" s="107"/>
      <c r="J490" s="112"/>
      <c r="K490" s="107"/>
      <c r="L490" s="109"/>
      <c r="M490" s="110"/>
    </row>
    <row r="491" spans="1:13" ht="18.75">
      <c r="A491" s="111"/>
      <c r="B491" s="104"/>
      <c r="C491" s="104"/>
      <c r="D491" s="105"/>
      <c r="E491" s="106"/>
      <c r="F491" s="107"/>
      <c r="G491" s="107"/>
      <c r="H491" s="108"/>
      <c r="I491" s="107"/>
      <c r="J491" s="112"/>
      <c r="K491" s="107"/>
      <c r="L491" s="109"/>
      <c r="M491" s="110"/>
    </row>
    <row r="492" spans="1:13" ht="18.75">
      <c r="A492" s="111"/>
      <c r="B492" s="104"/>
      <c r="C492" s="104"/>
      <c r="D492" s="105"/>
      <c r="E492" s="106"/>
      <c r="F492" s="107"/>
      <c r="G492" s="107"/>
      <c r="H492" s="108"/>
      <c r="I492" s="107"/>
      <c r="J492" s="112"/>
      <c r="K492" s="107"/>
      <c r="L492" s="109"/>
      <c r="M492" s="110"/>
    </row>
    <row r="493" spans="1:13" ht="18.75">
      <c r="A493" s="111"/>
      <c r="B493" s="104"/>
      <c r="C493" s="104"/>
      <c r="D493" s="105"/>
      <c r="E493" s="106"/>
      <c r="F493" s="107"/>
      <c r="G493" s="107"/>
      <c r="H493" s="108"/>
      <c r="I493" s="107"/>
      <c r="J493" s="112"/>
      <c r="K493" s="107"/>
      <c r="L493" s="109"/>
      <c r="M493" s="110"/>
    </row>
    <row r="494" spans="1:13" ht="18.75">
      <c r="A494" s="111"/>
      <c r="B494" s="104"/>
      <c r="C494" s="104"/>
      <c r="D494" s="105"/>
      <c r="E494" s="106"/>
      <c r="F494" s="107"/>
      <c r="G494" s="107"/>
      <c r="H494" s="108"/>
      <c r="I494" s="107"/>
      <c r="J494" s="112"/>
      <c r="K494" s="107"/>
      <c r="L494" s="109"/>
      <c r="M494" s="110"/>
    </row>
    <row r="495" spans="1:13" ht="18.75">
      <c r="A495" s="111"/>
      <c r="B495" s="104"/>
      <c r="C495" s="104"/>
      <c r="D495" s="105"/>
      <c r="E495" s="106"/>
      <c r="F495" s="107"/>
      <c r="G495" s="107"/>
      <c r="H495" s="108"/>
      <c r="I495" s="107"/>
      <c r="J495" s="112"/>
      <c r="K495" s="107"/>
      <c r="L495" s="109"/>
      <c r="M495" s="110"/>
    </row>
    <row r="496" spans="1:13" ht="18.75">
      <c r="A496" s="111"/>
      <c r="B496" s="104"/>
      <c r="C496" s="104"/>
      <c r="D496" s="105"/>
      <c r="E496" s="106"/>
      <c r="F496" s="107"/>
      <c r="G496" s="107"/>
      <c r="H496" s="113"/>
      <c r="I496" s="107"/>
      <c r="J496" s="112"/>
      <c r="K496" s="107"/>
      <c r="L496" s="109"/>
      <c r="M496" s="110"/>
    </row>
    <row r="497" spans="1:13" ht="18.75">
      <c r="A497" s="111"/>
      <c r="B497" s="104"/>
      <c r="C497" s="104"/>
      <c r="D497" s="105"/>
      <c r="E497" s="106"/>
      <c r="F497" s="107"/>
      <c r="G497" s="107"/>
      <c r="H497" s="108"/>
      <c r="I497" s="107"/>
      <c r="J497" s="112"/>
      <c r="K497" s="107"/>
      <c r="L497" s="109"/>
      <c r="M497" s="110"/>
    </row>
    <row r="498" spans="1:13" ht="18.75">
      <c r="A498" s="111"/>
      <c r="B498" s="114"/>
      <c r="C498" s="114"/>
      <c r="D498" s="105"/>
      <c r="E498" s="106"/>
      <c r="F498" s="107"/>
      <c r="G498" s="107"/>
      <c r="H498" s="108"/>
      <c r="I498" s="107"/>
      <c r="J498" s="112"/>
      <c r="K498" s="107"/>
      <c r="L498" s="109"/>
      <c r="M498" s="110"/>
    </row>
    <row r="499" spans="1:13" ht="18.75">
      <c r="A499" s="111"/>
      <c r="B499" s="104"/>
      <c r="C499" s="104"/>
      <c r="D499" s="105"/>
      <c r="E499" s="106"/>
      <c r="F499" s="107"/>
      <c r="G499" s="107"/>
      <c r="H499" s="113"/>
      <c r="I499" s="107"/>
      <c r="J499" s="112"/>
      <c r="K499" s="107"/>
      <c r="L499" s="109"/>
      <c r="M499" s="110"/>
    </row>
    <row r="500" spans="1:13" ht="18.75">
      <c r="A500" s="111"/>
      <c r="B500" s="104"/>
      <c r="C500" s="104"/>
      <c r="D500" s="105"/>
      <c r="E500" s="106"/>
      <c r="F500" s="107"/>
      <c r="G500" s="107"/>
      <c r="H500" s="108"/>
      <c r="I500" s="107"/>
      <c r="J500" s="112"/>
      <c r="K500" s="107"/>
      <c r="L500" s="109"/>
      <c r="M500" s="110"/>
    </row>
    <row r="501" spans="1:13" ht="18.75">
      <c r="A501" s="111"/>
      <c r="B501" s="114"/>
      <c r="C501" s="114"/>
      <c r="D501" s="105"/>
      <c r="E501" s="106"/>
      <c r="F501" s="107"/>
      <c r="G501" s="107"/>
      <c r="H501" s="108"/>
      <c r="I501" s="107"/>
      <c r="J501" s="112"/>
      <c r="K501" s="107"/>
      <c r="L501" s="109"/>
      <c r="M501" s="110"/>
    </row>
    <row r="502" spans="1:13" ht="18.75">
      <c r="A502" s="111"/>
      <c r="B502" s="104"/>
      <c r="C502" s="104"/>
      <c r="D502" s="105"/>
      <c r="E502" s="106"/>
      <c r="F502" s="107"/>
      <c r="G502" s="107"/>
      <c r="H502" s="113"/>
      <c r="I502" s="107"/>
      <c r="J502" s="112"/>
      <c r="K502" s="107"/>
      <c r="L502" s="109"/>
      <c r="M502" s="110"/>
    </row>
    <row r="503" spans="1:13" ht="18.75">
      <c r="A503" s="111"/>
      <c r="B503" s="104"/>
      <c r="C503" s="104"/>
      <c r="D503" s="105"/>
      <c r="E503" s="106"/>
      <c r="F503" s="107"/>
      <c r="G503" s="107"/>
      <c r="H503" s="108"/>
      <c r="I503" s="107"/>
      <c r="J503" s="112"/>
      <c r="K503" s="107"/>
      <c r="L503" s="109"/>
      <c r="M503" s="110"/>
    </row>
    <row r="504" spans="1:13" ht="18.75">
      <c r="A504" s="111"/>
      <c r="B504" s="104"/>
      <c r="C504" s="104"/>
      <c r="D504" s="105"/>
      <c r="E504" s="115"/>
      <c r="F504" s="107"/>
      <c r="G504" s="107"/>
      <c r="H504" s="108"/>
      <c r="I504" s="107"/>
      <c r="J504" s="112"/>
      <c r="K504" s="107"/>
      <c r="L504" s="109"/>
      <c r="M504" s="110"/>
    </row>
    <row r="505" spans="1:13" ht="18.75">
      <c r="A505" s="111"/>
      <c r="B505" s="104"/>
      <c r="C505" s="104"/>
      <c r="D505" s="105"/>
      <c r="E505" s="115"/>
      <c r="F505" s="107"/>
      <c r="G505" s="107"/>
      <c r="H505" s="108"/>
      <c r="I505" s="107"/>
      <c r="J505" s="112"/>
      <c r="K505" s="107"/>
      <c r="L505" s="109"/>
      <c r="M505" s="110"/>
    </row>
    <row r="506" spans="1:13" ht="18.75">
      <c r="A506" s="111"/>
      <c r="B506" s="104"/>
      <c r="C506" s="104"/>
      <c r="D506" s="105"/>
      <c r="E506" s="106"/>
      <c r="F506" s="107"/>
      <c r="G506" s="107"/>
      <c r="H506" s="113"/>
      <c r="I506" s="107"/>
      <c r="J506" s="112"/>
      <c r="K506" s="107"/>
      <c r="L506" s="109"/>
      <c r="M506" s="110"/>
    </row>
    <row r="507" spans="1:13" ht="18.75">
      <c r="A507" s="111"/>
      <c r="B507" s="104"/>
      <c r="C507" s="104"/>
      <c r="D507" s="105"/>
      <c r="E507" s="109"/>
      <c r="F507" s="107"/>
      <c r="G507" s="107"/>
      <c r="H507" s="108"/>
      <c r="I507" s="107"/>
      <c r="J507" s="112"/>
      <c r="K507" s="107"/>
      <c r="L507" s="109"/>
      <c r="M507" s="110"/>
    </row>
    <row r="508" spans="1:13" ht="18.75">
      <c r="A508" s="111"/>
      <c r="B508" s="104"/>
      <c r="C508" s="104"/>
      <c r="D508" s="105"/>
      <c r="E508" s="109"/>
      <c r="F508" s="107"/>
      <c r="G508" s="107"/>
      <c r="H508" s="108"/>
      <c r="I508" s="107"/>
      <c r="J508" s="112"/>
      <c r="K508" s="107"/>
      <c r="L508" s="109"/>
      <c r="M508" s="110"/>
    </row>
    <row r="509" spans="1:13" ht="18.75">
      <c r="A509" s="111"/>
      <c r="B509" s="104"/>
      <c r="C509" s="104"/>
      <c r="D509" s="105"/>
      <c r="E509" s="109"/>
      <c r="F509" s="107"/>
      <c r="G509" s="107"/>
      <c r="H509" s="108"/>
      <c r="I509" s="107"/>
      <c r="J509" s="112"/>
      <c r="K509" s="107"/>
      <c r="L509" s="109"/>
      <c r="M509" s="110"/>
    </row>
    <row r="510" spans="1:13" ht="18.75">
      <c r="A510" s="111"/>
      <c r="B510" s="104"/>
      <c r="C510" s="104"/>
      <c r="D510" s="105"/>
      <c r="E510" s="106"/>
      <c r="F510" s="107"/>
      <c r="G510" s="107"/>
      <c r="H510" s="108"/>
      <c r="I510" s="107"/>
      <c r="J510" s="112"/>
      <c r="K510" s="107"/>
      <c r="L510" s="109"/>
      <c r="M510" s="110"/>
    </row>
    <row r="511" spans="1:13" ht="18.75">
      <c r="A511" s="111"/>
      <c r="B511" s="104"/>
      <c r="C511" s="104"/>
      <c r="D511" s="105"/>
      <c r="E511" s="106"/>
      <c r="F511" s="107"/>
      <c r="G511" s="107"/>
      <c r="H511" s="108"/>
      <c r="I511" s="107"/>
      <c r="J511" s="112"/>
      <c r="K511" s="107"/>
      <c r="L511" s="109"/>
      <c r="M511" s="110"/>
    </row>
    <row r="512" spans="1:13" ht="18.75">
      <c r="A512" s="111"/>
      <c r="B512" s="104"/>
      <c r="C512" s="104"/>
      <c r="D512" s="105"/>
      <c r="E512" s="109"/>
      <c r="F512" s="107"/>
      <c r="G512" s="107"/>
      <c r="H512" s="108"/>
      <c r="I512" s="107"/>
      <c r="J512" s="112"/>
      <c r="K512" s="107"/>
      <c r="L512" s="109"/>
      <c r="M512" s="110"/>
    </row>
    <row r="513" spans="1:13" ht="18.75">
      <c r="A513" s="111"/>
      <c r="B513" s="104"/>
      <c r="C513" s="104"/>
      <c r="D513" s="105"/>
      <c r="E513" s="106"/>
      <c r="F513" s="107"/>
      <c r="G513" s="107"/>
      <c r="H513" s="108"/>
      <c r="I513" s="107"/>
      <c r="J513" s="112"/>
      <c r="K513" s="107"/>
      <c r="L513" s="109"/>
      <c r="M513" s="110"/>
    </row>
    <row r="514" spans="1:13" ht="18.75">
      <c r="A514" s="111"/>
      <c r="B514" s="104"/>
      <c r="C514" s="104"/>
      <c r="D514" s="105"/>
      <c r="E514" s="106"/>
      <c r="F514" s="107"/>
      <c r="G514" s="107"/>
      <c r="H514" s="108"/>
      <c r="I514" s="107"/>
      <c r="J514" s="112"/>
      <c r="K514" s="107"/>
      <c r="L514" s="109"/>
      <c r="M514" s="110"/>
    </row>
    <row r="515" spans="1:13" ht="18.75">
      <c r="A515" s="111"/>
      <c r="B515" s="104"/>
      <c r="C515" s="104"/>
      <c r="D515" s="105"/>
      <c r="E515" s="106"/>
      <c r="F515" s="107"/>
      <c r="G515" s="107"/>
      <c r="H515" s="108"/>
      <c r="I515" s="107"/>
      <c r="J515" s="112"/>
      <c r="K515" s="107"/>
      <c r="L515" s="109"/>
      <c r="M515" s="110"/>
    </row>
    <row r="516" spans="1:13" ht="18.75">
      <c r="A516" s="111"/>
      <c r="B516" s="104"/>
      <c r="C516" s="104"/>
      <c r="D516" s="105"/>
      <c r="E516" s="109"/>
      <c r="F516" s="107"/>
      <c r="G516" s="107"/>
      <c r="H516" s="108"/>
      <c r="I516" s="107"/>
      <c r="J516" s="112"/>
      <c r="K516" s="107"/>
      <c r="L516" s="109"/>
      <c r="M516" s="110"/>
    </row>
    <row r="517" spans="1:13" ht="18.75">
      <c r="A517" s="111"/>
      <c r="B517" s="114"/>
      <c r="C517" s="114"/>
      <c r="D517" s="117"/>
      <c r="E517" s="106"/>
      <c r="F517" s="107"/>
      <c r="G517" s="107"/>
      <c r="H517" s="108"/>
      <c r="I517" s="107"/>
      <c r="J517" s="118"/>
      <c r="K517" s="119"/>
      <c r="L517" s="119"/>
      <c r="M517" s="120"/>
    </row>
    <row r="518" spans="1:13" s="98" customFormat="1" ht="18.75">
      <c r="A518" s="111"/>
      <c r="B518" s="104"/>
      <c r="C518" s="104"/>
      <c r="D518" s="105"/>
      <c r="E518" s="106"/>
      <c r="F518" s="107"/>
      <c r="G518" s="107"/>
      <c r="H518" s="108"/>
      <c r="I518" s="107"/>
      <c r="J518" s="112"/>
      <c r="K518" s="107"/>
      <c r="L518" s="109"/>
      <c r="M518" s="110"/>
    </row>
    <row r="519" spans="1:13" ht="18.75">
      <c r="A519" s="111"/>
      <c r="B519" s="114"/>
      <c r="C519" s="114"/>
      <c r="D519" s="105"/>
      <c r="E519" s="109"/>
      <c r="F519" s="107"/>
      <c r="G519" s="107"/>
      <c r="H519" s="108"/>
      <c r="I519" s="107"/>
      <c r="J519" s="112"/>
      <c r="K519" s="107"/>
      <c r="L519" s="109"/>
      <c r="M519" s="110"/>
    </row>
    <row r="520" spans="1:13" ht="18.75">
      <c r="A520" s="111"/>
      <c r="B520" s="114"/>
      <c r="C520" s="114"/>
      <c r="D520" s="105"/>
      <c r="E520" s="106"/>
      <c r="F520" s="107"/>
      <c r="G520" s="107"/>
      <c r="H520" s="108"/>
      <c r="I520" s="107"/>
      <c r="J520" s="112"/>
      <c r="K520" s="107"/>
      <c r="L520" s="109"/>
      <c r="M520" s="110"/>
    </row>
    <row r="521" spans="1:13" ht="18.75">
      <c r="A521" s="111"/>
      <c r="B521" s="104"/>
      <c r="C521" s="104"/>
      <c r="D521" s="105"/>
      <c r="E521" s="106"/>
      <c r="F521" s="107"/>
      <c r="G521" s="107"/>
      <c r="H521" s="108"/>
      <c r="I521" s="107"/>
      <c r="J521" s="112"/>
      <c r="K521" s="107"/>
      <c r="L521" s="109"/>
      <c r="M521" s="110"/>
    </row>
    <row r="522" spans="1:13" ht="18.75">
      <c r="A522" s="111"/>
      <c r="B522" s="104"/>
      <c r="C522" s="104"/>
      <c r="D522" s="105"/>
      <c r="E522" s="106"/>
      <c r="F522" s="107"/>
      <c r="G522" s="107"/>
      <c r="H522" s="108"/>
      <c r="I522" s="107"/>
      <c r="J522" s="112"/>
      <c r="K522" s="107"/>
      <c r="L522" s="109"/>
      <c r="M522" s="110"/>
    </row>
    <row r="523" spans="1:13" ht="18.75">
      <c r="A523" s="111"/>
      <c r="B523" s="104"/>
      <c r="C523" s="104"/>
      <c r="D523" s="105"/>
      <c r="E523" s="106"/>
      <c r="F523" s="107"/>
      <c r="G523" s="107"/>
      <c r="H523" s="108"/>
      <c r="I523" s="107"/>
      <c r="J523" s="112"/>
      <c r="K523" s="107"/>
      <c r="L523" s="109"/>
      <c r="M523" s="110"/>
    </row>
    <row r="524" spans="1:13" ht="18.75">
      <c r="A524" s="111"/>
      <c r="B524" s="104"/>
      <c r="C524" s="104"/>
      <c r="D524" s="105"/>
      <c r="E524" s="106"/>
      <c r="F524" s="107"/>
      <c r="G524" s="107"/>
      <c r="H524" s="113"/>
      <c r="I524" s="107"/>
      <c r="J524" s="112"/>
      <c r="K524" s="107"/>
      <c r="L524" s="109"/>
      <c r="M524" s="110"/>
    </row>
    <row r="525" spans="1:13" ht="18.75">
      <c r="A525" s="111"/>
      <c r="B525" s="104"/>
      <c r="C525" s="104"/>
      <c r="D525" s="105"/>
      <c r="E525" s="106"/>
      <c r="F525" s="107"/>
      <c r="G525" s="107"/>
      <c r="H525" s="108"/>
      <c r="I525" s="107"/>
      <c r="J525" s="112"/>
      <c r="K525" s="107"/>
      <c r="L525" s="109"/>
      <c r="M525" s="110"/>
    </row>
    <row r="526" spans="1:13" ht="18.75">
      <c r="A526" s="111"/>
      <c r="B526" s="104"/>
      <c r="C526" s="104"/>
      <c r="D526" s="105"/>
      <c r="E526" s="109"/>
      <c r="F526" s="107"/>
      <c r="G526" s="107"/>
      <c r="H526" s="108"/>
      <c r="I526" s="107"/>
      <c r="J526" s="112"/>
      <c r="K526" s="107"/>
      <c r="L526" s="109"/>
      <c r="M526" s="110"/>
    </row>
    <row r="527" spans="1:13" ht="18.75">
      <c r="A527" s="111"/>
      <c r="B527" s="104"/>
      <c r="C527" s="104"/>
      <c r="D527" s="105"/>
      <c r="E527" s="106"/>
      <c r="F527" s="107"/>
      <c r="G527" s="107"/>
      <c r="H527" s="108"/>
      <c r="I527" s="107"/>
      <c r="J527" s="112"/>
      <c r="K527" s="107"/>
      <c r="L527" s="109"/>
      <c r="M527" s="110"/>
    </row>
    <row r="528" spans="1:13" ht="18.75">
      <c r="A528" s="111"/>
      <c r="B528" s="104"/>
      <c r="C528" s="104"/>
      <c r="D528" s="105"/>
      <c r="E528" s="109"/>
      <c r="F528" s="107"/>
      <c r="G528" s="107"/>
      <c r="H528" s="108"/>
      <c r="I528" s="107"/>
      <c r="J528" s="112"/>
      <c r="K528" s="107"/>
      <c r="L528" s="109"/>
      <c r="M528" s="110"/>
    </row>
    <row r="529" spans="1:13" ht="18.75">
      <c r="A529" s="111"/>
      <c r="B529" s="104"/>
      <c r="C529" s="121"/>
      <c r="D529" s="105"/>
      <c r="E529" s="106"/>
      <c r="F529" s="107"/>
      <c r="G529" s="107"/>
      <c r="H529" s="108"/>
      <c r="I529" s="107"/>
      <c r="J529" s="112"/>
      <c r="K529" s="107"/>
      <c r="L529" s="109"/>
      <c r="M529" s="110"/>
    </row>
    <row r="530" spans="1:13" ht="18.75">
      <c r="A530" s="111"/>
      <c r="B530" s="104"/>
      <c r="C530" s="104"/>
      <c r="D530" s="105"/>
      <c r="E530" s="106"/>
      <c r="F530" s="107"/>
      <c r="G530" s="107"/>
      <c r="H530" s="108"/>
      <c r="I530" s="107"/>
      <c r="J530" s="112"/>
      <c r="K530" s="107"/>
      <c r="L530" s="109"/>
      <c r="M530" s="110"/>
    </row>
    <row r="531" spans="1:13" ht="18.75">
      <c r="A531" s="111"/>
      <c r="B531" s="114"/>
      <c r="C531" s="114"/>
      <c r="D531" s="105"/>
      <c r="E531" s="106"/>
      <c r="F531" s="107"/>
      <c r="G531" s="107"/>
      <c r="H531" s="108"/>
      <c r="I531" s="107"/>
      <c r="J531" s="112"/>
      <c r="K531" s="107"/>
      <c r="L531" s="109"/>
      <c r="M531" s="110"/>
    </row>
    <row r="532" spans="1:13" ht="18.75">
      <c r="A532" s="111"/>
      <c r="B532" s="104"/>
      <c r="C532" s="104"/>
      <c r="D532" s="105"/>
      <c r="E532" s="106"/>
      <c r="F532" s="107"/>
      <c r="G532" s="107"/>
      <c r="H532" s="113"/>
      <c r="I532" s="107"/>
      <c r="J532" s="112"/>
      <c r="K532" s="107"/>
      <c r="L532" s="109"/>
      <c r="M532" s="110"/>
    </row>
    <row r="533" spans="1:13" ht="18.75">
      <c r="A533" s="111"/>
      <c r="B533" s="114"/>
      <c r="C533" s="114"/>
      <c r="D533" s="105"/>
      <c r="E533" s="106"/>
      <c r="F533" s="107"/>
      <c r="G533" s="107"/>
      <c r="H533" s="108"/>
      <c r="I533" s="107"/>
      <c r="J533" s="112"/>
      <c r="K533" s="107"/>
      <c r="L533" s="109"/>
      <c r="M533" s="110"/>
    </row>
    <row r="534" spans="1:13" ht="18.75">
      <c r="A534" s="111"/>
      <c r="B534" s="104"/>
      <c r="C534" s="104"/>
      <c r="D534" s="105"/>
      <c r="E534" s="106"/>
      <c r="F534" s="107"/>
      <c r="G534" s="107"/>
      <c r="H534" s="108"/>
      <c r="I534" s="107"/>
      <c r="J534" s="112"/>
      <c r="K534" s="107"/>
      <c r="L534" s="109"/>
      <c r="M534" s="110"/>
    </row>
    <row r="535" spans="1:13" ht="18.75">
      <c r="A535" s="111"/>
      <c r="B535" s="104"/>
      <c r="C535" s="104"/>
      <c r="D535" s="105"/>
      <c r="E535" s="122"/>
      <c r="F535" s="107"/>
      <c r="G535" s="107"/>
      <c r="H535" s="108"/>
      <c r="I535" s="107"/>
      <c r="J535" s="112"/>
      <c r="K535" s="107"/>
      <c r="L535" s="109"/>
      <c r="M535" s="110"/>
    </row>
    <row r="536" spans="1:13" ht="18.75">
      <c r="A536" s="111"/>
      <c r="B536" s="104"/>
      <c r="C536" s="104"/>
      <c r="D536" s="105"/>
      <c r="E536" s="122"/>
      <c r="F536" s="107"/>
      <c r="G536" s="107"/>
      <c r="H536" s="108"/>
      <c r="I536" s="107"/>
      <c r="J536" s="112"/>
      <c r="K536" s="107"/>
      <c r="L536" s="109"/>
      <c r="M536" s="110"/>
    </row>
    <row r="537" spans="1:13" ht="18.75">
      <c r="A537" s="111"/>
      <c r="B537" s="104"/>
      <c r="C537" s="104"/>
      <c r="D537" s="105"/>
      <c r="E537" s="106"/>
      <c r="F537" s="107"/>
      <c r="G537" s="107"/>
      <c r="H537" s="108"/>
      <c r="I537" s="107"/>
      <c r="J537" s="112"/>
      <c r="K537" s="107"/>
      <c r="L537" s="109"/>
      <c r="M537" s="110"/>
    </row>
    <row r="538" spans="1:13" ht="18.75">
      <c r="A538" s="111"/>
      <c r="B538" s="104"/>
      <c r="C538" s="104"/>
      <c r="D538" s="105"/>
      <c r="E538" s="106"/>
      <c r="F538" s="107"/>
      <c r="G538" s="107"/>
      <c r="H538" s="108"/>
      <c r="I538" s="107"/>
      <c r="J538" s="112"/>
      <c r="K538" s="107"/>
      <c r="L538" s="109"/>
      <c r="M538" s="110"/>
    </row>
    <row r="539" spans="1:13" ht="18.75">
      <c r="A539" s="111"/>
      <c r="B539" s="104"/>
      <c r="C539" s="121"/>
      <c r="D539" s="105"/>
      <c r="E539" s="106"/>
      <c r="F539" s="107"/>
      <c r="G539" s="107"/>
      <c r="H539" s="108"/>
      <c r="I539" s="107"/>
      <c r="J539" s="112"/>
      <c r="K539" s="107"/>
      <c r="L539" s="109"/>
      <c r="M539" s="110"/>
    </row>
    <row r="540" spans="1:13" ht="18.75">
      <c r="A540" s="111"/>
      <c r="B540" s="104"/>
      <c r="C540" s="104"/>
      <c r="D540" s="105"/>
      <c r="E540" s="106"/>
      <c r="F540" s="107"/>
      <c r="G540" s="107"/>
      <c r="H540" s="108"/>
      <c r="I540" s="107"/>
      <c r="J540" s="112"/>
      <c r="K540" s="107"/>
      <c r="L540" s="109"/>
      <c r="M540" s="110"/>
    </row>
    <row r="541" spans="1:13" ht="18.75">
      <c r="A541" s="111"/>
      <c r="B541" s="104"/>
      <c r="C541" s="104"/>
      <c r="D541" s="105"/>
      <c r="E541" s="106"/>
      <c r="F541" s="107"/>
      <c r="G541" s="107"/>
      <c r="H541" s="108"/>
      <c r="I541" s="107"/>
      <c r="J541" s="112"/>
      <c r="K541" s="107"/>
      <c r="L541" s="109"/>
      <c r="M541" s="110"/>
    </row>
    <row r="542" spans="1:13" ht="18.75">
      <c r="A542" s="111"/>
      <c r="B542" s="104"/>
      <c r="C542" s="104"/>
      <c r="D542" s="105"/>
      <c r="E542" s="106"/>
      <c r="F542" s="107"/>
      <c r="G542" s="107"/>
      <c r="H542" s="108"/>
      <c r="I542" s="107"/>
      <c r="J542" s="112"/>
      <c r="K542" s="107"/>
      <c r="L542" s="109"/>
      <c r="M542" s="110"/>
    </row>
    <row r="543" spans="1:13" ht="18.75">
      <c r="A543" s="111"/>
      <c r="B543" s="104"/>
      <c r="C543" s="104"/>
      <c r="D543" s="105"/>
      <c r="E543" s="106"/>
      <c r="F543" s="107"/>
      <c r="G543" s="107"/>
      <c r="H543" s="108"/>
      <c r="I543" s="107"/>
      <c r="J543" s="112"/>
      <c r="K543" s="107"/>
      <c r="L543" s="109"/>
      <c r="M543" s="110"/>
    </row>
    <row r="544" spans="1:13" ht="18.75">
      <c r="A544" s="111"/>
      <c r="B544" s="104"/>
      <c r="C544" s="104"/>
      <c r="D544" s="105"/>
      <c r="E544" s="106"/>
      <c r="F544" s="107"/>
      <c r="G544" s="107"/>
      <c r="H544" s="108"/>
      <c r="I544" s="107"/>
      <c r="J544" s="112"/>
      <c r="K544" s="107"/>
      <c r="L544" s="109"/>
      <c r="M544" s="110"/>
    </row>
    <row r="545" spans="1:13" ht="18.75">
      <c r="A545" s="111"/>
      <c r="B545" s="104"/>
      <c r="C545" s="104"/>
      <c r="D545" s="105"/>
      <c r="E545" s="106"/>
      <c r="F545" s="107"/>
      <c r="G545" s="107"/>
      <c r="H545" s="108"/>
      <c r="I545" s="107"/>
      <c r="J545" s="112"/>
      <c r="K545" s="107"/>
      <c r="L545" s="109"/>
      <c r="M545" s="110"/>
    </row>
    <row r="546" spans="1:13" ht="18.75">
      <c r="A546" s="111"/>
      <c r="B546" s="104"/>
      <c r="C546" s="104"/>
      <c r="D546" s="105"/>
      <c r="E546" s="106"/>
      <c r="F546" s="107"/>
      <c r="G546" s="107"/>
      <c r="H546" s="108"/>
      <c r="I546" s="107"/>
      <c r="J546" s="112"/>
      <c r="K546" s="107"/>
      <c r="L546" s="109"/>
      <c r="M546" s="110"/>
    </row>
    <row r="547" spans="1:13" ht="18.75">
      <c r="A547" s="111"/>
      <c r="B547" s="104"/>
      <c r="C547" s="104"/>
      <c r="D547" s="105"/>
      <c r="E547" s="106"/>
      <c r="F547" s="107"/>
      <c r="G547" s="107"/>
      <c r="H547" s="108"/>
      <c r="I547" s="107"/>
      <c r="J547" s="112"/>
      <c r="K547" s="107"/>
      <c r="L547" s="109"/>
      <c r="M547" s="110"/>
    </row>
    <row r="548" spans="1:13" ht="18.75">
      <c r="A548" s="111"/>
      <c r="B548" s="104"/>
      <c r="C548" s="104"/>
      <c r="D548" s="105"/>
      <c r="E548" s="106"/>
      <c r="F548" s="107"/>
      <c r="G548" s="107"/>
      <c r="H548" s="108"/>
      <c r="I548" s="107"/>
      <c r="J548" s="112"/>
      <c r="K548" s="107"/>
      <c r="L548" s="109"/>
      <c r="M548" s="110"/>
    </row>
    <row r="549" spans="1:13" ht="18.75">
      <c r="A549" s="111"/>
      <c r="B549" s="104"/>
      <c r="C549" s="104"/>
      <c r="D549" s="105"/>
      <c r="E549" s="106"/>
      <c r="F549" s="107"/>
      <c r="G549" s="107"/>
      <c r="H549" s="108"/>
      <c r="I549" s="107"/>
      <c r="J549" s="112"/>
      <c r="K549" s="107"/>
      <c r="L549" s="109"/>
      <c r="M549" s="110"/>
    </row>
    <row r="550" spans="1:13" ht="18.75">
      <c r="A550" s="111"/>
      <c r="B550" s="104"/>
      <c r="C550" s="104"/>
      <c r="D550" s="105"/>
      <c r="E550" s="106"/>
      <c r="F550" s="107"/>
      <c r="G550" s="107"/>
      <c r="H550" s="108"/>
      <c r="I550" s="107"/>
      <c r="J550" s="112"/>
      <c r="K550" s="107"/>
      <c r="L550" s="109"/>
      <c r="M550" s="110"/>
    </row>
    <row r="551" spans="1:13" ht="18.75">
      <c r="A551" s="111"/>
      <c r="B551" s="114"/>
      <c r="C551" s="114"/>
      <c r="D551" s="105"/>
      <c r="E551" s="109"/>
      <c r="F551" s="107"/>
      <c r="G551" s="107"/>
      <c r="H551" s="108"/>
      <c r="I551" s="107"/>
      <c r="J551" s="112"/>
      <c r="K551" s="107"/>
      <c r="L551" s="109"/>
      <c r="M551" s="110"/>
    </row>
    <row r="552" spans="1:13" ht="18.75">
      <c r="A552" s="111"/>
      <c r="B552" s="104"/>
      <c r="C552" s="104"/>
      <c r="D552" s="105"/>
      <c r="E552" s="106"/>
      <c r="F552" s="107"/>
      <c r="G552" s="107"/>
      <c r="H552" s="108"/>
      <c r="I552" s="107"/>
      <c r="J552" s="112"/>
      <c r="K552" s="107"/>
      <c r="L552" s="109"/>
      <c r="M552" s="110"/>
    </row>
    <row r="553" spans="1:13" ht="18.75">
      <c r="A553" s="111"/>
      <c r="B553" s="104"/>
      <c r="C553" s="104"/>
      <c r="D553" s="105"/>
      <c r="E553" s="106"/>
      <c r="F553" s="107"/>
      <c r="G553" s="107"/>
      <c r="H553" s="108"/>
      <c r="I553" s="107"/>
      <c r="J553" s="112"/>
      <c r="K553" s="107"/>
      <c r="L553" s="109"/>
      <c r="M553" s="110"/>
    </row>
    <row r="554" spans="1:13" ht="18.75">
      <c r="A554" s="111"/>
      <c r="B554" s="104"/>
      <c r="C554" s="104"/>
      <c r="D554" s="105"/>
      <c r="E554" s="106"/>
      <c r="F554" s="107"/>
      <c r="G554" s="107"/>
      <c r="H554" s="108"/>
      <c r="I554" s="107"/>
      <c r="J554" s="112"/>
      <c r="K554" s="107"/>
      <c r="L554" s="109"/>
      <c r="M554" s="110"/>
    </row>
    <row r="555" spans="1:13" ht="18.75">
      <c r="A555" s="111"/>
      <c r="B555" s="114"/>
      <c r="C555" s="114"/>
      <c r="D555" s="105"/>
      <c r="E555" s="106"/>
      <c r="F555" s="107"/>
      <c r="G555" s="107"/>
      <c r="H555" s="108"/>
      <c r="I555" s="107"/>
      <c r="J555" s="112"/>
      <c r="K555" s="107"/>
      <c r="L555" s="109"/>
      <c r="M555" s="110"/>
    </row>
    <row r="556" spans="1:13" ht="18.75">
      <c r="A556" s="111"/>
      <c r="B556" s="104"/>
      <c r="C556" s="104"/>
      <c r="D556" s="105"/>
      <c r="E556" s="106"/>
      <c r="F556" s="107"/>
      <c r="G556" s="107"/>
      <c r="H556" s="108"/>
      <c r="I556" s="107"/>
      <c r="J556" s="112"/>
      <c r="K556" s="107"/>
      <c r="L556" s="109"/>
      <c r="M556" s="110"/>
    </row>
    <row r="557" spans="1:13" ht="18.75">
      <c r="A557" s="111"/>
      <c r="B557" s="104"/>
      <c r="C557" s="104"/>
      <c r="D557" s="105"/>
      <c r="E557" s="106"/>
      <c r="F557" s="107"/>
      <c r="G557" s="107"/>
      <c r="H557" s="108"/>
      <c r="I557" s="107"/>
      <c r="J557" s="112"/>
      <c r="K557" s="107"/>
      <c r="L557" s="109"/>
      <c r="M557" s="110"/>
    </row>
    <row r="558" spans="1:13" ht="18.75">
      <c r="A558" s="111"/>
      <c r="B558" s="104"/>
      <c r="C558" s="104"/>
      <c r="D558" s="105"/>
      <c r="E558" s="106"/>
      <c r="F558" s="107"/>
      <c r="G558" s="107"/>
      <c r="H558" s="108"/>
      <c r="I558" s="107"/>
      <c r="J558" s="112"/>
      <c r="K558" s="107"/>
      <c r="L558" s="109"/>
      <c r="M558" s="110"/>
    </row>
    <row r="559" spans="1:13" ht="18.75">
      <c r="A559" s="111"/>
      <c r="B559" s="104"/>
      <c r="C559" s="104"/>
      <c r="D559" s="105"/>
      <c r="E559" s="106"/>
      <c r="F559" s="107"/>
      <c r="G559" s="107"/>
      <c r="H559" s="108"/>
      <c r="I559" s="107"/>
      <c r="J559" s="112"/>
      <c r="K559" s="107"/>
      <c r="L559" s="109"/>
      <c r="M559" s="110"/>
    </row>
    <row r="560" spans="1:13" ht="18.75">
      <c r="A560" s="111"/>
      <c r="B560" s="104"/>
      <c r="C560" s="104"/>
      <c r="D560" s="105"/>
      <c r="E560" s="106"/>
      <c r="F560" s="107"/>
      <c r="G560" s="107"/>
      <c r="H560" s="108"/>
      <c r="I560" s="107"/>
      <c r="J560" s="112"/>
      <c r="K560" s="107"/>
      <c r="L560" s="109"/>
      <c r="M560" s="110"/>
    </row>
    <row r="561" spans="1:13" ht="18.75">
      <c r="A561" s="111"/>
      <c r="B561" s="104"/>
      <c r="C561" s="104"/>
      <c r="D561" s="105"/>
      <c r="E561" s="106"/>
      <c r="F561" s="107"/>
      <c r="G561" s="107"/>
      <c r="H561" s="108"/>
      <c r="I561" s="107"/>
      <c r="J561" s="112"/>
      <c r="K561" s="107"/>
      <c r="L561" s="109"/>
      <c r="M561" s="110"/>
    </row>
    <row r="562" spans="1:13" ht="18.75">
      <c r="A562" s="111"/>
      <c r="B562" s="104"/>
      <c r="C562" s="104"/>
      <c r="D562" s="105"/>
      <c r="E562" s="109"/>
      <c r="F562" s="107"/>
      <c r="G562" s="107"/>
      <c r="H562" s="108"/>
      <c r="I562" s="107"/>
      <c r="J562" s="112"/>
      <c r="K562" s="107"/>
      <c r="L562" s="109"/>
      <c r="M562" s="110"/>
    </row>
    <row r="563" spans="1:13" ht="18.75">
      <c r="A563" s="111"/>
      <c r="B563" s="114"/>
      <c r="C563" s="114"/>
      <c r="D563" s="105"/>
      <c r="E563" s="109"/>
      <c r="F563" s="107"/>
      <c r="G563" s="107"/>
      <c r="H563" s="108"/>
      <c r="I563" s="107"/>
      <c r="J563" s="112"/>
      <c r="K563" s="107"/>
      <c r="L563" s="109"/>
      <c r="M563" s="110"/>
    </row>
    <row r="564" spans="1:13" ht="18.75">
      <c r="A564" s="111"/>
      <c r="B564" s="114"/>
      <c r="C564" s="114"/>
      <c r="D564" s="105"/>
      <c r="E564" s="106"/>
      <c r="F564" s="107"/>
      <c r="G564" s="107"/>
      <c r="H564" s="113"/>
      <c r="I564" s="107"/>
      <c r="J564" s="112"/>
      <c r="K564" s="107"/>
      <c r="L564" s="109"/>
      <c r="M564" s="110"/>
    </row>
    <row r="565" spans="1:13" ht="18.75">
      <c r="A565" s="111"/>
      <c r="B565" s="104"/>
      <c r="C565" s="104"/>
      <c r="D565" s="105"/>
      <c r="E565" s="106"/>
      <c r="F565" s="107"/>
      <c r="G565" s="107"/>
      <c r="H565" s="108"/>
      <c r="I565" s="107"/>
      <c r="J565" s="112"/>
      <c r="K565" s="107"/>
      <c r="L565" s="109"/>
      <c r="M565" s="110"/>
    </row>
    <row r="566" spans="1:13" ht="18.75">
      <c r="A566" s="111"/>
      <c r="B566" s="104"/>
      <c r="C566" s="104"/>
      <c r="D566" s="105"/>
      <c r="E566" s="106"/>
      <c r="F566" s="107"/>
      <c r="G566" s="107"/>
      <c r="H566" s="108"/>
      <c r="I566" s="107"/>
      <c r="J566" s="112"/>
      <c r="K566" s="107"/>
      <c r="L566" s="109"/>
      <c r="M566" s="110"/>
    </row>
    <row r="567" spans="1:13" ht="18.75">
      <c r="A567" s="111"/>
      <c r="B567" s="104"/>
      <c r="C567" s="104"/>
      <c r="D567" s="105"/>
      <c r="E567" s="122"/>
      <c r="F567" s="107"/>
      <c r="G567" s="107"/>
      <c r="H567" s="108"/>
      <c r="I567" s="107"/>
      <c r="J567" s="112"/>
      <c r="K567" s="107"/>
      <c r="L567" s="109"/>
      <c r="M567" s="110"/>
    </row>
    <row r="568" spans="1:13" ht="18.75">
      <c r="A568" s="111"/>
      <c r="B568" s="104"/>
      <c r="C568" s="104"/>
      <c r="D568" s="105"/>
      <c r="E568" s="115"/>
      <c r="F568" s="107"/>
      <c r="G568" s="107"/>
      <c r="H568" s="108"/>
      <c r="I568" s="107"/>
      <c r="J568" s="112"/>
      <c r="K568" s="107"/>
      <c r="L568" s="109"/>
      <c r="M568" s="110"/>
    </row>
    <row r="569" spans="1:13" ht="18.75">
      <c r="A569" s="111"/>
      <c r="B569" s="114"/>
      <c r="C569" s="114"/>
      <c r="D569" s="105"/>
      <c r="E569" s="106"/>
      <c r="F569" s="107"/>
      <c r="G569" s="107"/>
      <c r="H569" s="108"/>
      <c r="I569" s="107"/>
      <c r="J569" s="112"/>
      <c r="K569" s="107"/>
      <c r="L569" s="109"/>
      <c r="M569" s="110"/>
    </row>
    <row r="570" spans="1:13" ht="18.75">
      <c r="A570" s="111"/>
      <c r="B570" s="104"/>
      <c r="C570" s="104"/>
      <c r="D570" s="105"/>
      <c r="E570" s="106"/>
      <c r="F570" s="107"/>
      <c r="G570" s="107"/>
      <c r="H570" s="108"/>
      <c r="I570" s="107"/>
      <c r="J570" s="112"/>
      <c r="K570" s="107"/>
      <c r="L570" s="109"/>
      <c r="M570" s="110"/>
    </row>
    <row r="571" spans="1:13" ht="18.75">
      <c r="A571" s="111"/>
      <c r="B571" s="114"/>
      <c r="C571" s="114"/>
      <c r="D571" s="105"/>
      <c r="E571" s="106"/>
      <c r="F571" s="107"/>
      <c r="G571" s="107"/>
      <c r="H571" s="108"/>
      <c r="I571" s="107"/>
      <c r="J571" s="112"/>
      <c r="K571" s="107"/>
      <c r="L571" s="109"/>
      <c r="M571" s="110"/>
    </row>
    <row r="572" spans="1:13" ht="18.75">
      <c r="A572" s="111"/>
      <c r="B572" s="104"/>
      <c r="C572" s="104"/>
      <c r="D572" s="105"/>
      <c r="E572" s="106"/>
      <c r="F572" s="107"/>
      <c r="G572" s="107"/>
      <c r="H572" s="113"/>
      <c r="I572" s="107"/>
      <c r="J572" s="112"/>
      <c r="K572" s="107"/>
      <c r="L572" s="109"/>
      <c r="M572" s="110"/>
    </row>
    <row r="573" spans="1:13" ht="18.75">
      <c r="A573" s="111"/>
      <c r="B573" s="104"/>
      <c r="C573" s="104"/>
      <c r="D573" s="105"/>
      <c r="E573" s="106"/>
      <c r="F573" s="107"/>
      <c r="G573" s="107"/>
      <c r="H573" s="108"/>
      <c r="I573" s="107"/>
      <c r="J573" s="112"/>
      <c r="K573" s="107"/>
      <c r="L573" s="109"/>
      <c r="M573" s="110"/>
    </row>
    <row r="574" spans="1:13" ht="18.75">
      <c r="A574" s="111"/>
      <c r="B574" s="104"/>
      <c r="C574" s="104"/>
      <c r="D574" s="105"/>
      <c r="E574" s="106"/>
      <c r="F574" s="107"/>
      <c r="G574" s="107"/>
      <c r="H574" s="108"/>
      <c r="I574" s="107"/>
      <c r="J574" s="112"/>
      <c r="K574" s="107"/>
      <c r="L574" s="109"/>
      <c r="M574" s="110"/>
    </row>
    <row r="575" spans="1:13" ht="18.75">
      <c r="A575" s="111"/>
      <c r="B575" s="114"/>
      <c r="C575" s="114"/>
      <c r="D575" s="105"/>
      <c r="E575" s="106"/>
      <c r="F575" s="107"/>
      <c r="G575" s="107"/>
      <c r="H575" s="108"/>
      <c r="I575" s="107"/>
      <c r="J575" s="112"/>
      <c r="K575" s="107"/>
      <c r="L575" s="109"/>
      <c r="M575" s="110"/>
    </row>
    <row r="576" spans="1:13" ht="18.75">
      <c r="A576" s="111"/>
      <c r="B576" s="104"/>
      <c r="C576" s="104"/>
      <c r="D576" s="105"/>
      <c r="E576" s="106"/>
      <c r="F576" s="107"/>
      <c r="G576" s="107"/>
      <c r="H576" s="113"/>
      <c r="I576" s="107"/>
      <c r="J576" s="112"/>
      <c r="K576" s="107"/>
      <c r="L576" s="109"/>
      <c r="M576" s="110"/>
    </row>
    <row r="577" spans="1:13" ht="18.75">
      <c r="A577" s="111"/>
      <c r="B577" s="104"/>
      <c r="C577" s="104"/>
      <c r="D577" s="105"/>
      <c r="E577" s="106"/>
      <c r="F577" s="107"/>
      <c r="G577" s="107"/>
      <c r="H577" s="108"/>
      <c r="I577" s="107"/>
      <c r="J577" s="112"/>
      <c r="K577" s="107"/>
      <c r="L577" s="109"/>
      <c r="M577" s="110"/>
    </row>
    <row r="578" spans="1:13" ht="18.75">
      <c r="A578" s="111"/>
      <c r="B578" s="114"/>
      <c r="C578" s="114"/>
      <c r="D578" s="105"/>
      <c r="E578" s="106"/>
      <c r="F578" s="107"/>
      <c r="G578" s="107"/>
      <c r="H578" s="113"/>
      <c r="I578" s="107"/>
      <c r="J578" s="112"/>
      <c r="K578" s="107"/>
      <c r="L578" s="109"/>
      <c r="M578" s="110"/>
    </row>
    <row r="579" spans="1:13" ht="18.75">
      <c r="A579" s="111"/>
      <c r="B579" s="104"/>
      <c r="C579" s="104"/>
      <c r="D579" s="105"/>
      <c r="E579" s="106"/>
      <c r="F579" s="107"/>
      <c r="G579" s="107"/>
      <c r="H579" s="108"/>
      <c r="I579" s="107"/>
      <c r="J579" s="112"/>
      <c r="K579" s="107"/>
      <c r="L579" s="109"/>
      <c r="M579" s="110"/>
    </row>
    <row r="580" spans="1:13" ht="18.75">
      <c r="A580" s="111"/>
      <c r="B580" s="104"/>
      <c r="C580" s="104"/>
      <c r="D580" s="105"/>
      <c r="E580" s="106"/>
      <c r="F580" s="107"/>
      <c r="G580" s="107"/>
      <c r="H580" s="108"/>
      <c r="I580" s="107"/>
      <c r="J580" s="112"/>
      <c r="K580" s="107"/>
      <c r="L580" s="109"/>
      <c r="M580" s="110"/>
    </row>
    <row r="581" spans="1:13" ht="18.75">
      <c r="A581" s="111"/>
      <c r="B581" s="104"/>
      <c r="C581" s="104"/>
      <c r="D581" s="105"/>
      <c r="E581" s="106"/>
      <c r="F581" s="107"/>
      <c r="G581" s="107"/>
      <c r="H581" s="108"/>
      <c r="I581" s="107"/>
      <c r="J581" s="112"/>
      <c r="K581" s="107"/>
      <c r="L581" s="109"/>
      <c r="M581" s="110"/>
    </row>
    <row r="582" spans="1:13" ht="18.75">
      <c r="A582" s="111"/>
      <c r="B582" s="104"/>
      <c r="C582" s="104"/>
      <c r="D582" s="105"/>
      <c r="E582" s="106"/>
      <c r="F582" s="107"/>
      <c r="G582" s="107"/>
      <c r="H582" s="108"/>
      <c r="I582" s="107"/>
      <c r="J582" s="112"/>
      <c r="K582" s="107"/>
      <c r="L582" s="109"/>
      <c r="M582" s="110"/>
    </row>
    <row r="583" spans="1:13" ht="18.75">
      <c r="A583" s="111"/>
      <c r="B583" s="104"/>
      <c r="C583" s="104"/>
      <c r="D583" s="105"/>
      <c r="E583" s="106"/>
      <c r="F583" s="107"/>
      <c r="G583" s="107"/>
      <c r="H583" s="108"/>
      <c r="I583" s="107"/>
      <c r="J583" s="112"/>
      <c r="K583" s="107"/>
      <c r="L583" s="109"/>
      <c r="M583" s="110"/>
    </row>
    <row r="584" spans="1:13" ht="18.75">
      <c r="A584" s="111"/>
      <c r="B584" s="114"/>
      <c r="C584" s="114"/>
      <c r="D584" s="105"/>
      <c r="E584" s="106"/>
      <c r="F584" s="107"/>
      <c r="G584" s="107"/>
      <c r="H584" s="108"/>
      <c r="I584" s="107"/>
      <c r="J584" s="112"/>
      <c r="K584" s="107"/>
      <c r="L584" s="109"/>
      <c r="M584" s="110"/>
    </row>
    <row r="585" spans="1:13" ht="18.75">
      <c r="A585" s="111"/>
      <c r="B585" s="104"/>
      <c r="C585" s="104"/>
      <c r="D585" s="105"/>
      <c r="E585" s="106"/>
      <c r="F585" s="107"/>
      <c r="G585" s="107"/>
      <c r="H585" s="108"/>
      <c r="I585" s="107"/>
      <c r="J585" s="112"/>
      <c r="K585" s="107"/>
      <c r="L585" s="109"/>
      <c r="M585" s="110"/>
    </row>
    <row r="586" spans="1:13" ht="18.75">
      <c r="A586" s="111"/>
      <c r="B586" s="104"/>
      <c r="C586" s="104"/>
      <c r="D586" s="105"/>
      <c r="E586" s="106"/>
      <c r="F586" s="107"/>
      <c r="G586" s="107"/>
      <c r="H586" s="108"/>
      <c r="I586" s="107"/>
      <c r="J586" s="112"/>
      <c r="K586" s="107"/>
      <c r="L586" s="109"/>
      <c r="M586" s="110"/>
    </row>
    <row r="587" spans="1:13" ht="18.75">
      <c r="A587" s="111"/>
      <c r="B587" s="104"/>
      <c r="C587" s="104"/>
      <c r="D587" s="105"/>
      <c r="E587" s="106"/>
      <c r="F587" s="107"/>
      <c r="G587" s="107"/>
      <c r="H587" s="108"/>
      <c r="I587" s="107"/>
      <c r="J587" s="112"/>
      <c r="K587" s="107"/>
      <c r="L587" s="109"/>
      <c r="M587" s="110"/>
    </row>
    <row r="588" spans="1:13" ht="18.75">
      <c r="A588" s="111"/>
      <c r="B588" s="104"/>
      <c r="C588" s="104"/>
      <c r="D588" s="105"/>
      <c r="E588" s="106"/>
      <c r="F588" s="107"/>
      <c r="G588" s="107"/>
      <c r="H588" s="108"/>
      <c r="I588" s="107"/>
      <c r="J588" s="112"/>
      <c r="K588" s="107"/>
      <c r="L588" s="109"/>
      <c r="M588" s="110"/>
    </row>
    <row r="589" spans="1:13" ht="18.75">
      <c r="A589" s="111"/>
      <c r="B589" s="104"/>
      <c r="C589" s="104"/>
      <c r="D589" s="105"/>
      <c r="E589" s="106"/>
      <c r="F589" s="107"/>
      <c r="G589" s="107"/>
      <c r="H589" s="108"/>
      <c r="I589" s="107"/>
      <c r="J589" s="112"/>
      <c r="K589" s="107"/>
      <c r="L589" s="109"/>
      <c r="M589" s="110"/>
    </row>
    <row r="590" spans="1:13" ht="18.75">
      <c r="A590" s="111"/>
      <c r="B590" s="104"/>
      <c r="C590" s="104"/>
      <c r="D590" s="105"/>
      <c r="E590" s="109"/>
      <c r="F590" s="107"/>
      <c r="G590" s="107"/>
      <c r="H590" s="108"/>
      <c r="I590" s="107"/>
      <c r="J590" s="112"/>
      <c r="K590" s="107"/>
      <c r="L590" s="109"/>
      <c r="M590" s="110"/>
    </row>
    <row r="591" spans="1:13" ht="18.75">
      <c r="A591" s="111"/>
      <c r="B591" s="104"/>
      <c r="C591" s="104"/>
      <c r="D591" s="105"/>
      <c r="E591" s="106"/>
      <c r="F591" s="107"/>
      <c r="G591" s="107"/>
      <c r="H591" s="108"/>
      <c r="I591" s="107"/>
      <c r="J591" s="112"/>
      <c r="K591" s="107"/>
      <c r="L591" s="109"/>
      <c r="M591" s="110"/>
    </row>
    <row r="592" spans="1:13">
      <c r="A592" s="111"/>
      <c r="D592" s="124">
        <f>COUNTA(D8:D591)</f>
        <v>428</v>
      </c>
      <c r="E592" s="125">
        <f>COUNTA(E8:E591)</f>
        <v>422</v>
      </c>
      <c r="F592" s="125">
        <f t="shared" ref="F592:M592" si="40">COUNTA(F8:F591)</f>
        <v>450</v>
      </c>
      <c r="G592" s="125">
        <f t="shared" si="40"/>
        <v>450</v>
      </c>
      <c r="H592" s="125">
        <f t="shared" si="40"/>
        <v>0</v>
      </c>
      <c r="I592" s="125">
        <f t="shared" si="40"/>
        <v>450</v>
      </c>
      <c r="J592" s="125">
        <f t="shared" si="40"/>
        <v>0</v>
      </c>
      <c r="K592" s="125">
        <f t="shared" si="40"/>
        <v>450</v>
      </c>
      <c r="L592" s="125">
        <f t="shared" si="40"/>
        <v>22</v>
      </c>
      <c r="M592" s="125">
        <f t="shared" si="40"/>
        <v>450</v>
      </c>
    </row>
    <row r="593" spans="1:1">
      <c r="A593" s="126"/>
    </row>
  </sheetData>
  <conditionalFormatting sqref="L27:L463 M8:M591">
    <cfRule type="cellIs" dxfId="8" priority="2" operator="equal">
      <formula>"Juin"</formula>
    </cfRule>
    <cfRule type="cellIs" dxfId="7" priority="3" operator="equal">
      <formula>"Rattrapage"</formula>
    </cfRule>
    <cfRule type="cellIs" dxfId="6" priority="4" operator="equal">
      <formula>"Juin"</formula>
    </cfRule>
    <cfRule type="cellIs" dxfId="5" priority="5" operator="equal">
      <formula>"Synthèse"</formula>
    </cfRule>
  </conditionalFormatting>
  <conditionalFormatting sqref="E435:E457">
    <cfRule type="cellIs" dxfId="4" priority="1" operator="equal">
      <formula>"NON"</formula>
    </cfRule>
  </conditionalFormatting>
  <dataValidations count="1">
    <dataValidation type="decimal" allowBlank="1" showInputMessage="1" showErrorMessage="1" sqref="L8:L26 D311:D425 D145:D309 D27:D143 D427:D591">
      <formula1>0</formula1>
      <formula2>20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93"/>
  <sheetViews>
    <sheetView workbookViewId="0">
      <selection activeCell="B16" sqref="B16"/>
    </sheetView>
  </sheetViews>
  <sheetFormatPr baseColWidth="10" defaultRowHeight="16.5"/>
  <cols>
    <col min="1" max="1" width="6" bestFit="1" customWidth="1"/>
    <col min="2" max="2" width="26.85546875" style="2" customWidth="1"/>
    <col min="3" max="3" width="36.5703125" style="2" customWidth="1"/>
    <col min="4" max="4" width="11.42578125" style="175"/>
    <col min="5" max="7" width="11.42578125" customWidth="1"/>
    <col min="8" max="8" width="5" bestFit="1" customWidth="1"/>
    <col min="9" max="9" width="11.42578125" style="3" customWidth="1"/>
    <col min="10" max="10" width="8.28515625" bestFit="1" customWidth="1"/>
    <col min="11" max="11" width="11.42578125" style="3" customWidth="1"/>
    <col min="12" max="12" width="8.42578125" bestFit="1" customWidth="1"/>
    <col min="13" max="13" width="13.140625" customWidth="1"/>
  </cols>
  <sheetData>
    <row r="1" spans="1:13" ht="20.25">
      <c r="A1" s="128"/>
      <c r="B1" s="129"/>
      <c r="C1" s="130" t="s">
        <v>0</v>
      </c>
      <c r="D1" s="130"/>
      <c r="E1" s="130"/>
      <c r="F1" s="98"/>
      <c r="G1" s="131"/>
      <c r="H1" s="54"/>
      <c r="I1" s="56"/>
      <c r="J1" s="54"/>
      <c r="K1" s="132"/>
    </row>
    <row r="2" spans="1:13" ht="20.25">
      <c r="A2" s="128"/>
      <c r="B2" s="129"/>
      <c r="C2" s="130" t="s">
        <v>1</v>
      </c>
      <c r="D2" s="130"/>
      <c r="E2" s="130"/>
      <c r="F2" s="98"/>
      <c r="G2" s="131"/>
      <c r="H2" s="54"/>
      <c r="I2" s="56"/>
      <c r="J2" s="54"/>
      <c r="K2" s="132"/>
    </row>
    <row r="3" spans="1:13" ht="20.25">
      <c r="A3" s="128"/>
      <c r="B3" s="129"/>
      <c r="C3" s="130" t="s">
        <v>2</v>
      </c>
      <c r="D3" s="130"/>
      <c r="E3" s="130"/>
      <c r="F3" s="98"/>
      <c r="G3" s="131"/>
      <c r="H3" s="54"/>
      <c r="I3" s="56"/>
      <c r="J3" s="54"/>
      <c r="K3" s="132"/>
    </row>
    <row r="4" spans="1:13" ht="20.25">
      <c r="A4" s="128"/>
      <c r="B4" s="129"/>
      <c r="C4" s="130" t="s">
        <v>799</v>
      </c>
      <c r="D4" s="130"/>
      <c r="E4" s="130"/>
      <c r="F4" s="98"/>
      <c r="G4" s="131"/>
      <c r="H4" s="54"/>
      <c r="I4" s="56"/>
      <c r="J4" s="54"/>
      <c r="K4" s="132"/>
    </row>
    <row r="5" spans="1:13" ht="20.25">
      <c r="A5" s="128"/>
      <c r="B5" s="133"/>
      <c r="C5" s="133" t="s">
        <v>811</v>
      </c>
      <c r="D5" s="128"/>
      <c r="E5" s="128"/>
      <c r="F5" s="131"/>
      <c r="G5" s="131"/>
      <c r="H5" s="54"/>
      <c r="I5" s="56"/>
      <c r="J5" s="54"/>
      <c r="K5" s="132"/>
    </row>
    <row r="6" spans="1:13" ht="20.25">
      <c r="A6" s="128"/>
      <c r="B6" s="133" t="s">
        <v>812</v>
      </c>
      <c r="C6" s="133"/>
      <c r="D6" s="128"/>
      <c r="E6" s="128"/>
      <c r="F6" s="128"/>
      <c r="G6" s="128"/>
      <c r="H6" s="54"/>
      <c r="I6" s="56"/>
      <c r="J6" s="54"/>
      <c r="K6" s="132"/>
    </row>
    <row r="7" spans="1:13" s="140" customFormat="1">
      <c r="A7" s="134" t="s">
        <v>5</v>
      </c>
      <c r="B7" s="135" t="s">
        <v>6</v>
      </c>
      <c r="C7" s="135" t="s">
        <v>7</v>
      </c>
      <c r="D7" s="134" t="s">
        <v>802</v>
      </c>
      <c r="E7" s="134" t="s">
        <v>803</v>
      </c>
      <c r="F7" s="134" t="s">
        <v>813</v>
      </c>
      <c r="G7" s="134" t="s">
        <v>814</v>
      </c>
      <c r="H7" s="136" t="s">
        <v>806</v>
      </c>
      <c r="I7" s="137" t="s">
        <v>807</v>
      </c>
      <c r="J7" s="138" t="s">
        <v>815</v>
      </c>
      <c r="K7" s="138" t="s">
        <v>807</v>
      </c>
      <c r="L7" s="139" t="s">
        <v>809</v>
      </c>
      <c r="M7" s="139" t="s">
        <v>810</v>
      </c>
    </row>
    <row r="8" spans="1:13">
      <c r="A8" s="67">
        <v>1</v>
      </c>
      <c r="B8" s="141" t="s">
        <v>22</v>
      </c>
      <c r="C8" s="141" t="s">
        <v>23</v>
      </c>
      <c r="D8" s="97">
        <v>8.75</v>
      </c>
      <c r="E8" s="19">
        <v>7.75</v>
      </c>
      <c r="F8" s="97">
        <f>IF(AND(D8=0,E8=0),L8/3,(D8+E8)/2)</f>
        <v>8.25</v>
      </c>
      <c r="G8" s="97">
        <f t="shared" ref="G8:G71" si="0">F8*3</f>
        <v>24.75</v>
      </c>
      <c r="H8" s="91"/>
      <c r="I8" s="73">
        <f t="shared" ref="I8:I71" si="1">MAX(H8*3,G8)</f>
        <v>24.75</v>
      </c>
      <c r="J8" s="142"/>
      <c r="K8" s="73">
        <f t="shared" ref="K8:K71" si="2">MAX(I8,J8*3)</f>
        <v>24.75</v>
      </c>
      <c r="L8" s="70"/>
      <c r="M8" s="75" t="str">
        <f t="shared" ref="M8:M71" si="3">IF(ISBLANK(J8),IF(ISBLANK(H8),"Juin","Synthèse"),"Rattrapage")</f>
        <v>Juin</v>
      </c>
    </row>
    <row r="9" spans="1:13">
      <c r="A9" s="67">
        <v>2</v>
      </c>
      <c r="B9" s="143" t="s">
        <v>24</v>
      </c>
      <c r="C9" s="143" t="s">
        <v>23</v>
      </c>
      <c r="D9" s="97">
        <v>13.75</v>
      </c>
      <c r="E9" s="19">
        <v>9.25</v>
      </c>
      <c r="F9" s="97">
        <f t="shared" ref="F9:F72" si="4">IF(AND(D9=0,E9=0),L9/3,(D9+E9)/2)</f>
        <v>11.5</v>
      </c>
      <c r="G9" s="97">
        <f t="shared" si="0"/>
        <v>34.5</v>
      </c>
      <c r="H9" s="91"/>
      <c r="I9" s="73">
        <f t="shared" si="1"/>
        <v>34.5</v>
      </c>
      <c r="J9" s="142"/>
      <c r="K9" s="73">
        <f t="shared" si="2"/>
        <v>34.5</v>
      </c>
      <c r="L9" s="70"/>
      <c r="M9" s="75" t="str">
        <f t="shared" si="3"/>
        <v>Juin</v>
      </c>
    </row>
    <row r="10" spans="1:13">
      <c r="A10" s="67">
        <v>3</v>
      </c>
      <c r="B10" s="143" t="s">
        <v>25</v>
      </c>
      <c r="C10" s="143" t="s">
        <v>26</v>
      </c>
      <c r="D10" s="97">
        <v>14.25</v>
      </c>
      <c r="E10" s="19">
        <v>10.25</v>
      </c>
      <c r="F10" s="97">
        <f t="shared" si="4"/>
        <v>12.25</v>
      </c>
      <c r="G10" s="97">
        <f t="shared" si="0"/>
        <v>36.75</v>
      </c>
      <c r="H10" s="91"/>
      <c r="I10" s="73">
        <f t="shared" si="1"/>
        <v>36.75</v>
      </c>
      <c r="J10" s="142"/>
      <c r="K10" s="73">
        <f t="shared" si="2"/>
        <v>36.75</v>
      </c>
      <c r="L10" s="70"/>
      <c r="M10" s="75" t="str">
        <f t="shared" si="3"/>
        <v>Juin</v>
      </c>
    </row>
    <row r="11" spans="1:13">
      <c r="A11" s="67">
        <v>4</v>
      </c>
      <c r="B11" s="145" t="s">
        <v>27</v>
      </c>
      <c r="C11" s="145" t="s">
        <v>28</v>
      </c>
      <c r="D11" s="97">
        <v>18.25</v>
      </c>
      <c r="E11" s="19">
        <v>10.75</v>
      </c>
      <c r="F11" s="97">
        <f t="shared" si="4"/>
        <v>14.5</v>
      </c>
      <c r="G11" s="97">
        <f t="shared" si="0"/>
        <v>43.5</v>
      </c>
      <c r="H11" s="91"/>
      <c r="I11" s="73">
        <f t="shared" si="1"/>
        <v>43.5</v>
      </c>
      <c r="J11" s="142"/>
      <c r="K11" s="73">
        <f t="shared" si="2"/>
        <v>43.5</v>
      </c>
      <c r="L11" s="70"/>
      <c r="M11" s="75" t="str">
        <f t="shared" si="3"/>
        <v>Juin</v>
      </c>
    </row>
    <row r="12" spans="1:13">
      <c r="A12" s="67">
        <v>5</v>
      </c>
      <c r="B12" s="145" t="s">
        <v>29</v>
      </c>
      <c r="C12" s="145" t="s">
        <v>30</v>
      </c>
      <c r="D12" s="97"/>
      <c r="E12" s="19"/>
      <c r="F12" s="97">
        <f t="shared" si="4"/>
        <v>14</v>
      </c>
      <c r="G12" s="97">
        <f t="shared" si="0"/>
        <v>42</v>
      </c>
      <c r="H12" s="91"/>
      <c r="I12" s="73">
        <f t="shared" si="1"/>
        <v>42</v>
      </c>
      <c r="J12" s="142"/>
      <c r="K12" s="73">
        <f t="shared" si="2"/>
        <v>42</v>
      </c>
      <c r="L12" s="70">
        <v>42</v>
      </c>
      <c r="M12" s="75" t="str">
        <f t="shared" si="3"/>
        <v>Juin</v>
      </c>
    </row>
    <row r="13" spans="1:13">
      <c r="A13" s="67">
        <v>6</v>
      </c>
      <c r="B13" s="146" t="s">
        <v>31</v>
      </c>
      <c r="C13" s="146" t="s">
        <v>32</v>
      </c>
      <c r="D13" s="97"/>
      <c r="E13" s="19"/>
      <c r="F13" s="97">
        <f t="shared" si="4"/>
        <v>12</v>
      </c>
      <c r="G13" s="97">
        <f t="shared" si="0"/>
        <v>36</v>
      </c>
      <c r="H13" s="91"/>
      <c r="I13" s="73">
        <f t="shared" si="1"/>
        <v>36</v>
      </c>
      <c r="J13" s="142"/>
      <c r="K13" s="73">
        <f t="shared" si="2"/>
        <v>36</v>
      </c>
      <c r="L13" s="70">
        <v>36</v>
      </c>
      <c r="M13" s="75" t="str">
        <f t="shared" si="3"/>
        <v>Juin</v>
      </c>
    </row>
    <row r="14" spans="1:13">
      <c r="A14" s="67">
        <v>7</v>
      </c>
      <c r="B14" s="143" t="s">
        <v>33</v>
      </c>
      <c r="C14" s="143" t="s">
        <v>34</v>
      </c>
      <c r="D14" s="97">
        <v>14</v>
      </c>
      <c r="E14" s="19">
        <v>8.75</v>
      </c>
      <c r="F14" s="97">
        <f t="shared" si="4"/>
        <v>11.375</v>
      </c>
      <c r="G14" s="97">
        <f t="shared" si="0"/>
        <v>34.125</v>
      </c>
      <c r="H14" s="91"/>
      <c r="I14" s="73">
        <f t="shared" si="1"/>
        <v>34.125</v>
      </c>
      <c r="J14" s="142"/>
      <c r="K14" s="73">
        <f t="shared" si="2"/>
        <v>34.125</v>
      </c>
      <c r="L14" s="70"/>
      <c r="M14" s="75" t="str">
        <f t="shared" si="3"/>
        <v>Juin</v>
      </c>
    </row>
    <row r="15" spans="1:13">
      <c r="A15" s="67">
        <v>8</v>
      </c>
      <c r="B15" s="143" t="s">
        <v>35</v>
      </c>
      <c r="C15" s="143" t="s">
        <v>36</v>
      </c>
      <c r="D15" s="97"/>
      <c r="E15" s="19"/>
      <c r="F15" s="97">
        <f t="shared" si="4"/>
        <v>12</v>
      </c>
      <c r="G15" s="97">
        <f t="shared" si="0"/>
        <v>36</v>
      </c>
      <c r="H15" s="91"/>
      <c r="I15" s="73">
        <f t="shared" si="1"/>
        <v>36</v>
      </c>
      <c r="J15" s="142"/>
      <c r="K15" s="73">
        <f t="shared" si="2"/>
        <v>36</v>
      </c>
      <c r="L15" s="70">
        <v>36</v>
      </c>
      <c r="M15" s="75" t="str">
        <f t="shared" si="3"/>
        <v>Juin</v>
      </c>
    </row>
    <row r="16" spans="1:13">
      <c r="A16" s="67">
        <v>9</v>
      </c>
      <c r="B16" s="147" t="s">
        <v>37</v>
      </c>
      <c r="C16" s="147" t="s">
        <v>38</v>
      </c>
      <c r="D16" s="97"/>
      <c r="E16" s="19"/>
      <c r="F16" s="97">
        <f t="shared" si="4"/>
        <v>10.416666666666666</v>
      </c>
      <c r="G16" s="97">
        <f t="shared" si="0"/>
        <v>31.25</v>
      </c>
      <c r="H16" s="91"/>
      <c r="I16" s="73">
        <f t="shared" si="1"/>
        <v>31.25</v>
      </c>
      <c r="J16" s="142"/>
      <c r="K16" s="73">
        <f t="shared" si="2"/>
        <v>31.25</v>
      </c>
      <c r="L16" s="70">
        <v>31.25</v>
      </c>
      <c r="M16" s="75" t="str">
        <f t="shared" si="3"/>
        <v>Juin</v>
      </c>
    </row>
    <row r="17" spans="1:13">
      <c r="A17" s="67">
        <v>10</v>
      </c>
      <c r="B17" s="143" t="s">
        <v>39</v>
      </c>
      <c r="C17" s="143" t="s">
        <v>40</v>
      </c>
      <c r="D17" s="97">
        <v>15.25</v>
      </c>
      <c r="E17" s="19">
        <v>10</v>
      </c>
      <c r="F17" s="97">
        <f t="shared" si="4"/>
        <v>12.625</v>
      </c>
      <c r="G17" s="97">
        <f t="shared" si="0"/>
        <v>37.875</v>
      </c>
      <c r="H17" s="91"/>
      <c r="I17" s="73">
        <f t="shared" si="1"/>
        <v>37.875</v>
      </c>
      <c r="J17" s="142"/>
      <c r="K17" s="73">
        <f t="shared" si="2"/>
        <v>37.875</v>
      </c>
      <c r="L17" s="70"/>
      <c r="M17" s="75" t="str">
        <f t="shared" si="3"/>
        <v>Juin</v>
      </c>
    </row>
    <row r="18" spans="1:13">
      <c r="A18" s="67">
        <v>11</v>
      </c>
      <c r="B18" s="143" t="s">
        <v>41</v>
      </c>
      <c r="C18" s="143" t="s">
        <v>42</v>
      </c>
      <c r="D18" s="97">
        <v>9.75</v>
      </c>
      <c r="E18" s="19">
        <v>8.25</v>
      </c>
      <c r="F18" s="97">
        <f t="shared" si="4"/>
        <v>9</v>
      </c>
      <c r="G18" s="97">
        <f t="shared" si="0"/>
        <v>27</v>
      </c>
      <c r="H18" s="91"/>
      <c r="I18" s="73">
        <f t="shared" si="1"/>
        <v>27</v>
      </c>
      <c r="J18" s="142"/>
      <c r="K18" s="73">
        <f t="shared" si="2"/>
        <v>27</v>
      </c>
      <c r="L18" s="70"/>
      <c r="M18" s="75" t="str">
        <f t="shared" si="3"/>
        <v>Juin</v>
      </c>
    </row>
    <row r="19" spans="1:13">
      <c r="A19" s="67">
        <v>12</v>
      </c>
      <c r="B19" s="143" t="s">
        <v>43</v>
      </c>
      <c r="C19" s="143" t="s">
        <v>44</v>
      </c>
      <c r="D19" s="97">
        <v>7.25</v>
      </c>
      <c r="E19" s="19">
        <v>8</v>
      </c>
      <c r="F19" s="97">
        <f t="shared" si="4"/>
        <v>7.625</v>
      </c>
      <c r="G19" s="97">
        <f t="shared" si="0"/>
        <v>22.875</v>
      </c>
      <c r="H19" s="91"/>
      <c r="I19" s="73">
        <f t="shared" si="1"/>
        <v>22.875</v>
      </c>
      <c r="J19" s="142"/>
      <c r="K19" s="73">
        <f t="shared" si="2"/>
        <v>22.875</v>
      </c>
      <c r="L19" s="70"/>
      <c r="M19" s="75" t="str">
        <f t="shared" si="3"/>
        <v>Juin</v>
      </c>
    </row>
    <row r="20" spans="1:13">
      <c r="A20" s="67">
        <v>13</v>
      </c>
      <c r="B20" s="143" t="s">
        <v>45</v>
      </c>
      <c r="C20" s="143" t="s">
        <v>46</v>
      </c>
      <c r="D20" s="97">
        <v>14.5</v>
      </c>
      <c r="E20" s="19">
        <v>8.5</v>
      </c>
      <c r="F20" s="97">
        <f t="shared" si="4"/>
        <v>11.5</v>
      </c>
      <c r="G20" s="97">
        <f t="shared" si="0"/>
        <v>34.5</v>
      </c>
      <c r="H20" s="91"/>
      <c r="I20" s="73">
        <f t="shared" si="1"/>
        <v>34.5</v>
      </c>
      <c r="J20" s="142"/>
      <c r="K20" s="73">
        <f t="shared" si="2"/>
        <v>34.5</v>
      </c>
      <c r="L20" s="70"/>
      <c r="M20" s="75" t="str">
        <f t="shared" si="3"/>
        <v>Juin</v>
      </c>
    </row>
    <row r="21" spans="1:13">
      <c r="A21" s="67">
        <v>14</v>
      </c>
      <c r="B21" s="143" t="s">
        <v>47</v>
      </c>
      <c r="C21" s="143" t="s">
        <v>48</v>
      </c>
      <c r="D21" s="97">
        <v>13</v>
      </c>
      <c r="E21" s="19">
        <v>14.75</v>
      </c>
      <c r="F21" s="97">
        <f t="shared" si="4"/>
        <v>13.875</v>
      </c>
      <c r="G21" s="97">
        <f t="shared" si="0"/>
        <v>41.625</v>
      </c>
      <c r="H21" s="91"/>
      <c r="I21" s="73">
        <f t="shared" si="1"/>
        <v>41.625</v>
      </c>
      <c r="J21" s="142"/>
      <c r="K21" s="73">
        <f t="shared" si="2"/>
        <v>41.625</v>
      </c>
      <c r="L21" s="70"/>
      <c r="M21" s="75" t="str">
        <f t="shared" si="3"/>
        <v>Juin</v>
      </c>
    </row>
    <row r="22" spans="1:13">
      <c r="A22" s="67">
        <v>15</v>
      </c>
      <c r="B22" s="143" t="s">
        <v>49</v>
      </c>
      <c r="C22" s="143" t="s">
        <v>50</v>
      </c>
      <c r="D22" s="97">
        <v>16.25</v>
      </c>
      <c r="E22" s="19">
        <v>15</v>
      </c>
      <c r="F22" s="97">
        <f t="shared" si="4"/>
        <v>15.625</v>
      </c>
      <c r="G22" s="97">
        <f t="shared" si="0"/>
        <v>46.875</v>
      </c>
      <c r="H22" s="91"/>
      <c r="I22" s="73">
        <f t="shared" si="1"/>
        <v>46.875</v>
      </c>
      <c r="J22" s="142"/>
      <c r="K22" s="73">
        <f t="shared" si="2"/>
        <v>46.875</v>
      </c>
      <c r="L22" s="70"/>
      <c r="M22" s="75" t="str">
        <f t="shared" si="3"/>
        <v>Juin</v>
      </c>
    </row>
    <row r="23" spans="1:13">
      <c r="A23" s="67">
        <v>16</v>
      </c>
      <c r="B23" s="143" t="s">
        <v>51</v>
      </c>
      <c r="C23" s="143" t="s">
        <v>52</v>
      </c>
      <c r="D23" s="97">
        <v>7.75</v>
      </c>
      <c r="E23" s="19">
        <v>11.25</v>
      </c>
      <c r="F23" s="97">
        <f t="shared" si="4"/>
        <v>9.5</v>
      </c>
      <c r="G23" s="97">
        <f t="shared" si="0"/>
        <v>28.5</v>
      </c>
      <c r="H23" s="91"/>
      <c r="I23" s="73">
        <f t="shared" si="1"/>
        <v>28.5</v>
      </c>
      <c r="J23" s="142"/>
      <c r="K23" s="73">
        <f t="shared" si="2"/>
        <v>28.5</v>
      </c>
      <c r="L23" s="70"/>
      <c r="M23" s="75" t="str">
        <f t="shared" si="3"/>
        <v>Juin</v>
      </c>
    </row>
    <row r="24" spans="1:13">
      <c r="A24" s="67">
        <v>17</v>
      </c>
      <c r="B24" s="145" t="s">
        <v>53</v>
      </c>
      <c r="C24" s="145" t="s">
        <v>26</v>
      </c>
      <c r="D24" s="97">
        <v>8.25</v>
      </c>
      <c r="E24" s="19">
        <v>6</v>
      </c>
      <c r="F24" s="97">
        <f t="shared" si="4"/>
        <v>7.125</v>
      </c>
      <c r="G24" s="97">
        <f t="shared" si="0"/>
        <v>21.375</v>
      </c>
      <c r="H24" s="91"/>
      <c r="I24" s="73">
        <f t="shared" si="1"/>
        <v>21.375</v>
      </c>
      <c r="J24" s="142"/>
      <c r="K24" s="73">
        <f t="shared" si="2"/>
        <v>21.375</v>
      </c>
      <c r="L24" s="70"/>
      <c r="M24" s="75" t="str">
        <f t="shared" si="3"/>
        <v>Juin</v>
      </c>
    </row>
    <row r="25" spans="1:13">
      <c r="A25" s="67">
        <v>18</v>
      </c>
      <c r="B25" s="145" t="s">
        <v>54</v>
      </c>
      <c r="C25" s="145" t="s">
        <v>55</v>
      </c>
      <c r="D25" s="97">
        <v>8.5</v>
      </c>
      <c r="E25" s="19">
        <v>5.5</v>
      </c>
      <c r="F25" s="97">
        <f t="shared" si="4"/>
        <v>7</v>
      </c>
      <c r="G25" s="97">
        <f t="shared" si="0"/>
        <v>21</v>
      </c>
      <c r="H25" s="91"/>
      <c r="I25" s="73">
        <f t="shared" si="1"/>
        <v>21</v>
      </c>
      <c r="J25" s="142"/>
      <c r="K25" s="73">
        <f t="shared" si="2"/>
        <v>21</v>
      </c>
      <c r="L25" s="70"/>
      <c r="M25" s="75" t="str">
        <f t="shared" si="3"/>
        <v>Juin</v>
      </c>
    </row>
    <row r="26" spans="1:13">
      <c r="A26" s="67">
        <v>19</v>
      </c>
      <c r="B26" s="143" t="s">
        <v>56</v>
      </c>
      <c r="C26" s="143" t="s">
        <v>57</v>
      </c>
      <c r="D26" s="97">
        <v>6.75</v>
      </c>
      <c r="E26" s="19">
        <v>5.75</v>
      </c>
      <c r="F26" s="97">
        <f t="shared" si="4"/>
        <v>6.25</v>
      </c>
      <c r="G26" s="97">
        <f t="shared" si="0"/>
        <v>18.75</v>
      </c>
      <c r="H26" s="91"/>
      <c r="I26" s="73">
        <f t="shared" si="1"/>
        <v>18.75</v>
      </c>
      <c r="J26" s="142"/>
      <c r="K26" s="73">
        <f t="shared" si="2"/>
        <v>18.75</v>
      </c>
      <c r="L26" s="70"/>
      <c r="M26" s="75" t="str">
        <f t="shared" si="3"/>
        <v>Juin</v>
      </c>
    </row>
    <row r="27" spans="1:13">
      <c r="A27" s="67">
        <v>20</v>
      </c>
      <c r="B27" s="145" t="s">
        <v>58</v>
      </c>
      <c r="C27" s="145" t="s">
        <v>59</v>
      </c>
      <c r="D27" s="97">
        <v>10</v>
      </c>
      <c r="E27" s="19">
        <v>9.75</v>
      </c>
      <c r="F27" s="97">
        <f t="shared" si="4"/>
        <v>9.875</v>
      </c>
      <c r="G27" s="97">
        <f t="shared" si="0"/>
        <v>29.625</v>
      </c>
      <c r="H27" s="91"/>
      <c r="I27" s="73">
        <f t="shared" si="1"/>
        <v>29.625</v>
      </c>
      <c r="J27" s="142"/>
      <c r="K27" s="73">
        <f t="shared" si="2"/>
        <v>29.625</v>
      </c>
      <c r="L27" s="70"/>
      <c r="M27" s="75" t="str">
        <f t="shared" si="3"/>
        <v>Juin</v>
      </c>
    </row>
    <row r="28" spans="1:13">
      <c r="A28" s="67">
        <v>21</v>
      </c>
      <c r="B28" s="145" t="s">
        <v>60</v>
      </c>
      <c r="C28" s="145" t="s">
        <v>61</v>
      </c>
      <c r="D28" s="97"/>
      <c r="E28" s="19"/>
      <c r="F28" s="97">
        <f t="shared" si="4"/>
        <v>12</v>
      </c>
      <c r="G28" s="97">
        <f t="shared" si="0"/>
        <v>36</v>
      </c>
      <c r="H28" s="91"/>
      <c r="I28" s="73">
        <f t="shared" si="1"/>
        <v>36</v>
      </c>
      <c r="J28" s="142"/>
      <c r="K28" s="73">
        <f t="shared" si="2"/>
        <v>36</v>
      </c>
      <c r="L28" s="70">
        <v>36</v>
      </c>
      <c r="M28" s="75" t="str">
        <f t="shared" si="3"/>
        <v>Juin</v>
      </c>
    </row>
    <row r="29" spans="1:13">
      <c r="A29" s="67">
        <v>22</v>
      </c>
      <c r="B29" s="143" t="s">
        <v>28</v>
      </c>
      <c r="C29" s="143" t="s">
        <v>62</v>
      </c>
      <c r="D29" s="97">
        <v>7.75</v>
      </c>
      <c r="E29" s="19">
        <v>11.5</v>
      </c>
      <c r="F29" s="97">
        <f t="shared" si="4"/>
        <v>9.625</v>
      </c>
      <c r="G29" s="97">
        <f t="shared" si="0"/>
        <v>28.875</v>
      </c>
      <c r="H29" s="91"/>
      <c r="I29" s="73">
        <f t="shared" si="1"/>
        <v>28.875</v>
      </c>
      <c r="J29" s="142"/>
      <c r="K29" s="73">
        <f t="shared" si="2"/>
        <v>28.875</v>
      </c>
      <c r="L29" s="70"/>
      <c r="M29" s="75" t="str">
        <f t="shared" si="3"/>
        <v>Juin</v>
      </c>
    </row>
    <row r="30" spans="1:13">
      <c r="A30" s="67">
        <v>23</v>
      </c>
      <c r="B30" s="143" t="s">
        <v>63</v>
      </c>
      <c r="C30" s="143" t="s">
        <v>64</v>
      </c>
      <c r="D30" s="97">
        <v>12.25</v>
      </c>
      <c r="E30" s="19">
        <v>12</v>
      </c>
      <c r="F30" s="97">
        <f t="shared" si="4"/>
        <v>12.125</v>
      </c>
      <c r="G30" s="97">
        <f t="shared" si="0"/>
        <v>36.375</v>
      </c>
      <c r="H30" s="91"/>
      <c r="I30" s="73">
        <f t="shared" si="1"/>
        <v>36.375</v>
      </c>
      <c r="J30" s="142"/>
      <c r="K30" s="73">
        <f t="shared" si="2"/>
        <v>36.375</v>
      </c>
      <c r="L30" s="70"/>
      <c r="M30" s="75" t="str">
        <f t="shared" si="3"/>
        <v>Juin</v>
      </c>
    </row>
    <row r="31" spans="1:13">
      <c r="A31" s="67">
        <v>24</v>
      </c>
      <c r="B31" s="143" t="s">
        <v>65</v>
      </c>
      <c r="C31" s="143" t="s">
        <v>66</v>
      </c>
      <c r="D31" s="97">
        <v>9.75</v>
      </c>
      <c r="E31" s="19">
        <v>13</v>
      </c>
      <c r="F31" s="97">
        <f t="shared" si="4"/>
        <v>11.375</v>
      </c>
      <c r="G31" s="97">
        <f t="shared" si="0"/>
        <v>34.125</v>
      </c>
      <c r="H31" s="91"/>
      <c r="I31" s="73">
        <f t="shared" si="1"/>
        <v>34.125</v>
      </c>
      <c r="J31" s="142"/>
      <c r="K31" s="73">
        <f t="shared" si="2"/>
        <v>34.125</v>
      </c>
      <c r="L31" s="70"/>
      <c r="M31" s="75" t="str">
        <f t="shared" si="3"/>
        <v>Juin</v>
      </c>
    </row>
    <row r="32" spans="1:13">
      <c r="A32" s="67">
        <v>25</v>
      </c>
      <c r="B32" s="143" t="s">
        <v>67</v>
      </c>
      <c r="C32" s="143" t="s">
        <v>68</v>
      </c>
      <c r="D32" s="97">
        <v>13</v>
      </c>
      <c r="E32" s="19">
        <v>11.5</v>
      </c>
      <c r="F32" s="97">
        <f t="shared" si="4"/>
        <v>12.25</v>
      </c>
      <c r="G32" s="97">
        <f t="shared" si="0"/>
        <v>36.75</v>
      </c>
      <c r="H32" s="91"/>
      <c r="I32" s="73">
        <f t="shared" si="1"/>
        <v>36.75</v>
      </c>
      <c r="J32" s="142"/>
      <c r="K32" s="73">
        <f t="shared" si="2"/>
        <v>36.75</v>
      </c>
      <c r="L32" s="70"/>
      <c r="M32" s="75" t="str">
        <f t="shared" si="3"/>
        <v>Juin</v>
      </c>
    </row>
    <row r="33" spans="1:13">
      <c r="A33" s="67">
        <v>26</v>
      </c>
      <c r="B33" s="143" t="s">
        <v>69</v>
      </c>
      <c r="C33" s="143" t="s">
        <v>70</v>
      </c>
      <c r="D33" s="97">
        <v>9</v>
      </c>
      <c r="E33" s="19">
        <v>11.5</v>
      </c>
      <c r="F33" s="97">
        <f t="shared" si="4"/>
        <v>10.25</v>
      </c>
      <c r="G33" s="97">
        <f t="shared" si="0"/>
        <v>30.75</v>
      </c>
      <c r="H33" s="91"/>
      <c r="I33" s="73">
        <f t="shared" si="1"/>
        <v>30.75</v>
      </c>
      <c r="J33" s="142"/>
      <c r="K33" s="73">
        <f t="shared" si="2"/>
        <v>30.75</v>
      </c>
      <c r="L33" s="70"/>
      <c r="M33" s="75" t="str">
        <f t="shared" si="3"/>
        <v>Juin</v>
      </c>
    </row>
    <row r="34" spans="1:13">
      <c r="A34" s="67">
        <v>27</v>
      </c>
      <c r="B34" s="143" t="s">
        <v>71</v>
      </c>
      <c r="C34" s="143" t="s">
        <v>72</v>
      </c>
      <c r="D34" s="97">
        <v>16.25</v>
      </c>
      <c r="E34" s="19">
        <v>13.5</v>
      </c>
      <c r="F34" s="97">
        <f t="shared" si="4"/>
        <v>14.875</v>
      </c>
      <c r="G34" s="97">
        <f t="shared" si="0"/>
        <v>44.625</v>
      </c>
      <c r="H34" s="91"/>
      <c r="I34" s="73">
        <f t="shared" si="1"/>
        <v>44.625</v>
      </c>
      <c r="J34" s="142"/>
      <c r="K34" s="73">
        <f t="shared" si="2"/>
        <v>44.625</v>
      </c>
      <c r="L34" s="70"/>
      <c r="M34" s="75" t="str">
        <f t="shared" si="3"/>
        <v>Juin</v>
      </c>
    </row>
    <row r="35" spans="1:13">
      <c r="A35" s="67">
        <v>28</v>
      </c>
      <c r="B35" s="143" t="s">
        <v>73</v>
      </c>
      <c r="C35" s="148" t="s">
        <v>74</v>
      </c>
      <c r="D35" s="97"/>
      <c r="E35" s="19"/>
      <c r="F35" s="97">
        <f t="shared" si="4"/>
        <v>15</v>
      </c>
      <c r="G35" s="97">
        <f t="shared" si="0"/>
        <v>45</v>
      </c>
      <c r="H35" s="91"/>
      <c r="I35" s="73">
        <f t="shared" si="1"/>
        <v>45</v>
      </c>
      <c r="J35" s="142"/>
      <c r="K35" s="73">
        <f t="shared" si="2"/>
        <v>45</v>
      </c>
      <c r="L35" s="70">
        <v>45</v>
      </c>
      <c r="M35" s="75" t="str">
        <f t="shared" si="3"/>
        <v>Juin</v>
      </c>
    </row>
    <row r="36" spans="1:13">
      <c r="A36" s="67">
        <v>29</v>
      </c>
      <c r="B36" s="143" t="s">
        <v>75</v>
      </c>
      <c r="C36" s="143" t="s">
        <v>76</v>
      </c>
      <c r="D36" s="97">
        <v>4.75</v>
      </c>
      <c r="E36" s="19">
        <v>8.75</v>
      </c>
      <c r="F36" s="97">
        <f t="shared" si="4"/>
        <v>6.75</v>
      </c>
      <c r="G36" s="97">
        <f t="shared" si="0"/>
        <v>20.25</v>
      </c>
      <c r="H36" s="91"/>
      <c r="I36" s="73">
        <f t="shared" si="1"/>
        <v>20.25</v>
      </c>
      <c r="J36" s="142"/>
      <c r="K36" s="73">
        <f t="shared" si="2"/>
        <v>20.25</v>
      </c>
      <c r="L36" s="70"/>
      <c r="M36" s="75" t="str">
        <f t="shared" si="3"/>
        <v>Juin</v>
      </c>
    </row>
    <row r="37" spans="1:13">
      <c r="A37" s="67">
        <v>30</v>
      </c>
      <c r="B37" s="143" t="s">
        <v>77</v>
      </c>
      <c r="C37" s="143" t="s">
        <v>78</v>
      </c>
      <c r="D37" s="97"/>
      <c r="E37" s="19"/>
      <c r="F37" s="97">
        <f t="shared" si="4"/>
        <v>13</v>
      </c>
      <c r="G37" s="97">
        <f t="shared" si="0"/>
        <v>39</v>
      </c>
      <c r="H37" s="91"/>
      <c r="I37" s="73">
        <f t="shared" si="1"/>
        <v>39</v>
      </c>
      <c r="J37" s="142"/>
      <c r="K37" s="73">
        <f t="shared" si="2"/>
        <v>39</v>
      </c>
      <c r="L37" s="70">
        <v>39</v>
      </c>
      <c r="M37" s="75" t="str">
        <f t="shared" si="3"/>
        <v>Juin</v>
      </c>
    </row>
    <row r="38" spans="1:13">
      <c r="A38" s="67">
        <v>31</v>
      </c>
      <c r="B38" s="143" t="s">
        <v>79</v>
      </c>
      <c r="C38" s="143" t="s">
        <v>80</v>
      </c>
      <c r="D38" s="97">
        <v>7.75</v>
      </c>
      <c r="E38" s="19">
        <v>6.75</v>
      </c>
      <c r="F38" s="97">
        <f t="shared" si="4"/>
        <v>7.25</v>
      </c>
      <c r="G38" s="97">
        <f t="shared" si="0"/>
        <v>21.75</v>
      </c>
      <c r="H38" s="91"/>
      <c r="I38" s="73">
        <f t="shared" si="1"/>
        <v>21.75</v>
      </c>
      <c r="J38" s="142"/>
      <c r="K38" s="73">
        <f t="shared" si="2"/>
        <v>21.75</v>
      </c>
      <c r="L38" s="70"/>
      <c r="M38" s="75" t="str">
        <f t="shared" si="3"/>
        <v>Juin</v>
      </c>
    </row>
    <row r="39" spans="1:13">
      <c r="A39" s="67">
        <v>32</v>
      </c>
      <c r="B39" s="145" t="s">
        <v>81</v>
      </c>
      <c r="C39" s="145" t="s">
        <v>82</v>
      </c>
      <c r="D39" s="97">
        <v>5.25</v>
      </c>
      <c r="E39" s="19">
        <v>10.25</v>
      </c>
      <c r="F39" s="97">
        <f t="shared" si="4"/>
        <v>7.75</v>
      </c>
      <c r="G39" s="97">
        <f t="shared" si="0"/>
        <v>23.25</v>
      </c>
      <c r="H39" s="91"/>
      <c r="I39" s="73">
        <f t="shared" si="1"/>
        <v>23.25</v>
      </c>
      <c r="J39" s="142"/>
      <c r="K39" s="73">
        <f t="shared" si="2"/>
        <v>23.25</v>
      </c>
      <c r="L39" s="70"/>
      <c r="M39" s="75" t="str">
        <f t="shared" si="3"/>
        <v>Juin</v>
      </c>
    </row>
    <row r="40" spans="1:13">
      <c r="A40" s="67">
        <v>33</v>
      </c>
      <c r="B40" s="145" t="s">
        <v>83</v>
      </c>
      <c r="C40" s="145" t="s">
        <v>84</v>
      </c>
      <c r="D40" s="97"/>
      <c r="E40" s="19"/>
      <c r="F40" s="97">
        <f t="shared" si="4"/>
        <v>12</v>
      </c>
      <c r="G40" s="97">
        <f t="shared" si="0"/>
        <v>36</v>
      </c>
      <c r="H40" s="91"/>
      <c r="I40" s="73">
        <f t="shared" si="1"/>
        <v>36</v>
      </c>
      <c r="J40" s="142"/>
      <c r="K40" s="73">
        <f t="shared" si="2"/>
        <v>36</v>
      </c>
      <c r="L40" s="70">
        <v>36</v>
      </c>
      <c r="M40" s="75" t="str">
        <f t="shared" si="3"/>
        <v>Juin</v>
      </c>
    </row>
    <row r="41" spans="1:13">
      <c r="A41" s="67">
        <v>34</v>
      </c>
      <c r="B41" s="145" t="s">
        <v>85</v>
      </c>
      <c r="C41" s="145" t="s">
        <v>86</v>
      </c>
      <c r="D41" s="97"/>
      <c r="E41" s="19"/>
      <c r="F41" s="97">
        <f t="shared" si="4"/>
        <v>12</v>
      </c>
      <c r="G41" s="97">
        <f t="shared" si="0"/>
        <v>36</v>
      </c>
      <c r="H41" s="91"/>
      <c r="I41" s="73">
        <f t="shared" si="1"/>
        <v>36</v>
      </c>
      <c r="J41" s="142"/>
      <c r="K41" s="73">
        <f t="shared" si="2"/>
        <v>36</v>
      </c>
      <c r="L41" s="70">
        <v>36</v>
      </c>
      <c r="M41" s="75" t="str">
        <f t="shared" si="3"/>
        <v>Juin</v>
      </c>
    </row>
    <row r="42" spans="1:13">
      <c r="A42" s="67">
        <v>35</v>
      </c>
      <c r="B42" s="143" t="s">
        <v>87</v>
      </c>
      <c r="C42" s="143" t="s">
        <v>88</v>
      </c>
      <c r="D42" s="97">
        <v>7.5</v>
      </c>
      <c r="E42" s="19">
        <v>8.25</v>
      </c>
      <c r="F42" s="97">
        <f t="shared" si="4"/>
        <v>7.875</v>
      </c>
      <c r="G42" s="97">
        <f t="shared" si="0"/>
        <v>23.625</v>
      </c>
      <c r="H42" s="91"/>
      <c r="I42" s="73">
        <f t="shared" si="1"/>
        <v>23.625</v>
      </c>
      <c r="J42" s="142"/>
      <c r="K42" s="73">
        <f t="shared" si="2"/>
        <v>23.625</v>
      </c>
      <c r="L42" s="70"/>
      <c r="M42" s="75" t="str">
        <f t="shared" si="3"/>
        <v>Juin</v>
      </c>
    </row>
    <row r="43" spans="1:13">
      <c r="A43" s="67">
        <v>36</v>
      </c>
      <c r="B43" s="147" t="s">
        <v>89</v>
      </c>
      <c r="C43" s="147" t="s">
        <v>90</v>
      </c>
      <c r="D43" s="97"/>
      <c r="E43" s="19"/>
      <c r="F43" s="97">
        <f t="shared" si="4"/>
        <v>10</v>
      </c>
      <c r="G43" s="97">
        <f t="shared" si="0"/>
        <v>30</v>
      </c>
      <c r="H43" s="91"/>
      <c r="I43" s="73">
        <f t="shared" si="1"/>
        <v>30</v>
      </c>
      <c r="J43" s="142"/>
      <c r="K43" s="73">
        <f t="shared" si="2"/>
        <v>30</v>
      </c>
      <c r="L43" s="70">
        <v>30</v>
      </c>
      <c r="M43" s="75" t="str">
        <f t="shared" si="3"/>
        <v>Juin</v>
      </c>
    </row>
    <row r="44" spans="1:13">
      <c r="A44" s="67">
        <v>37</v>
      </c>
      <c r="B44" s="147" t="s">
        <v>91</v>
      </c>
      <c r="C44" s="147" t="s">
        <v>92</v>
      </c>
      <c r="D44" s="97">
        <v>9</v>
      </c>
      <c r="E44" s="19">
        <v>11.75</v>
      </c>
      <c r="F44" s="97">
        <f t="shared" si="4"/>
        <v>10.375</v>
      </c>
      <c r="G44" s="97">
        <f t="shared" si="0"/>
        <v>31.125</v>
      </c>
      <c r="H44" s="91"/>
      <c r="I44" s="73">
        <f t="shared" si="1"/>
        <v>31.125</v>
      </c>
      <c r="J44" s="142"/>
      <c r="K44" s="73">
        <f t="shared" si="2"/>
        <v>31.125</v>
      </c>
      <c r="L44" s="70"/>
      <c r="M44" s="75" t="str">
        <f t="shared" si="3"/>
        <v>Juin</v>
      </c>
    </row>
    <row r="45" spans="1:13">
      <c r="A45" s="67">
        <v>38</v>
      </c>
      <c r="B45" s="143" t="s">
        <v>93</v>
      </c>
      <c r="C45" s="143" t="s">
        <v>94</v>
      </c>
      <c r="D45" s="97">
        <v>15</v>
      </c>
      <c r="E45" s="19">
        <v>12</v>
      </c>
      <c r="F45" s="97">
        <f t="shared" si="4"/>
        <v>13.5</v>
      </c>
      <c r="G45" s="97">
        <f t="shared" si="0"/>
        <v>40.5</v>
      </c>
      <c r="H45" s="91"/>
      <c r="I45" s="73">
        <f t="shared" si="1"/>
        <v>40.5</v>
      </c>
      <c r="J45" s="142"/>
      <c r="K45" s="73">
        <f t="shared" si="2"/>
        <v>40.5</v>
      </c>
      <c r="L45" s="70"/>
      <c r="M45" s="75" t="str">
        <f t="shared" si="3"/>
        <v>Juin</v>
      </c>
    </row>
    <row r="46" spans="1:13">
      <c r="A46" s="67">
        <v>39</v>
      </c>
      <c r="B46" s="143" t="s">
        <v>95</v>
      </c>
      <c r="C46" s="143" t="s">
        <v>96</v>
      </c>
      <c r="D46" s="97">
        <v>9</v>
      </c>
      <c r="E46" s="19">
        <v>8.25</v>
      </c>
      <c r="F46" s="97">
        <f t="shared" si="4"/>
        <v>8.625</v>
      </c>
      <c r="G46" s="97">
        <f t="shared" si="0"/>
        <v>25.875</v>
      </c>
      <c r="H46" s="91"/>
      <c r="I46" s="73">
        <f t="shared" si="1"/>
        <v>25.875</v>
      </c>
      <c r="J46" s="142"/>
      <c r="K46" s="73">
        <f t="shared" si="2"/>
        <v>25.875</v>
      </c>
      <c r="L46" s="70"/>
      <c r="M46" s="75" t="str">
        <f t="shared" si="3"/>
        <v>Juin</v>
      </c>
    </row>
    <row r="47" spans="1:13">
      <c r="A47" s="67">
        <v>40</v>
      </c>
      <c r="B47" s="143" t="s">
        <v>97</v>
      </c>
      <c r="C47" s="143" t="s">
        <v>98</v>
      </c>
      <c r="D47" s="97">
        <v>9</v>
      </c>
      <c r="E47" s="19">
        <v>8.25</v>
      </c>
      <c r="F47" s="97">
        <f t="shared" si="4"/>
        <v>8.625</v>
      </c>
      <c r="G47" s="97">
        <f t="shared" si="0"/>
        <v>25.875</v>
      </c>
      <c r="H47" s="91"/>
      <c r="I47" s="73">
        <f t="shared" si="1"/>
        <v>25.875</v>
      </c>
      <c r="J47" s="142"/>
      <c r="K47" s="73">
        <f t="shared" si="2"/>
        <v>25.875</v>
      </c>
      <c r="L47" s="70"/>
      <c r="M47" s="75" t="str">
        <f t="shared" si="3"/>
        <v>Juin</v>
      </c>
    </row>
    <row r="48" spans="1:13">
      <c r="A48" s="67">
        <v>41</v>
      </c>
      <c r="B48" s="144" t="s">
        <v>101</v>
      </c>
      <c r="C48" s="144" t="s">
        <v>42</v>
      </c>
      <c r="D48" s="97">
        <v>3</v>
      </c>
      <c r="E48" s="19">
        <v>3.25</v>
      </c>
      <c r="F48" s="97">
        <f t="shared" si="4"/>
        <v>3.125</v>
      </c>
      <c r="G48" s="97">
        <f t="shared" si="0"/>
        <v>9.375</v>
      </c>
      <c r="H48" s="91"/>
      <c r="I48" s="73">
        <f t="shared" si="1"/>
        <v>9.375</v>
      </c>
      <c r="J48" s="142"/>
      <c r="K48" s="73">
        <f t="shared" si="2"/>
        <v>9.375</v>
      </c>
      <c r="L48" s="70"/>
      <c r="M48" s="75" t="str">
        <f t="shared" si="3"/>
        <v>Juin</v>
      </c>
    </row>
    <row r="49" spans="1:13">
      <c r="A49" s="67">
        <v>42</v>
      </c>
      <c r="B49" s="143" t="s">
        <v>102</v>
      </c>
      <c r="C49" s="143" t="s">
        <v>103</v>
      </c>
      <c r="D49" s="97">
        <v>7.25</v>
      </c>
      <c r="E49" s="19">
        <v>2</v>
      </c>
      <c r="F49" s="97">
        <f t="shared" si="4"/>
        <v>4.625</v>
      </c>
      <c r="G49" s="97">
        <f t="shared" si="0"/>
        <v>13.875</v>
      </c>
      <c r="H49" s="91"/>
      <c r="I49" s="73">
        <f t="shared" si="1"/>
        <v>13.875</v>
      </c>
      <c r="J49" s="142"/>
      <c r="K49" s="73">
        <f t="shared" si="2"/>
        <v>13.875</v>
      </c>
      <c r="L49" s="70"/>
      <c r="M49" s="75" t="str">
        <f t="shared" si="3"/>
        <v>Juin</v>
      </c>
    </row>
    <row r="50" spans="1:13">
      <c r="A50" s="67">
        <v>43</v>
      </c>
      <c r="B50" s="149" t="s">
        <v>104</v>
      </c>
      <c r="C50" s="149" t="s">
        <v>105</v>
      </c>
      <c r="D50" s="97"/>
      <c r="E50" s="19"/>
      <c r="F50" s="97">
        <f t="shared" si="4"/>
        <v>13</v>
      </c>
      <c r="G50" s="97">
        <f t="shared" si="0"/>
        <v>39</v>
      </c>
      <c r="H50" s="91"/>
      <c r="I50" s="73">
        <f t="shared" si="1"/>
        <v>39</v>
      </c>
      <c r="J50" s="142"/>
      <c r="K50" s="73">
        <f t="shared" si="2"/>
        <v>39</v>
      </c>
      <c r="L50" s="70">
        <v>39</v>
      </c>
      <c r="M50" s="75" t="str">
        <f t="shared" si="3"/>
        <v>Juin</v>
      </c>
    </row>
    <row r="51" spans="1:13">
      <c r="A51" s="67">
        <v>44</v>
      </c>
      <c r="B51" s="143" t="s">
        <v>99</v>
      </c>
      <c r="C51" s="143" t="s">
        <v>100</v>
      </c>
      <c r="D51" s="97">
        <v>3</v>
      </c>
      <c r="E51" s="19">
        <v>4.25</v>
      </c>
      <c r="F51" s="97">
        <f t="shared" si="4"/>
        <v>3.625</v>
      </c>
      <c r="G51" s="97">
        <f t="shared" si="0"/>
        <v>10.875</v>
      </c>
      <c r="H51" s="91"/>
      <c r="I51" s="73">
        <f t="shared" si="1"/>
        <v>10.875</v>
      </c>
      <c r="J51" s="142"/>
      <c r="K51" s="73">
        <f t="shared" si="2"/>
        <v>10.875</v>
      </c>
      <c r="L51" s="70"/>
      <c r="M51" s="75" t="str">
        <f t="shared" si="3"/>
        <v>Juin</v>
      </c>
    </row>
    <row r="52" spans="1:13">
      <c r="A52" s="67">
        <v>45</v>
      </c>
      <c r="B52" s="143" t="s">
        <v>106</v>
      </c>
      <c r="C52" s="143" t="s">
        <v>107</v>
      </c>
      <c r="D52" s="97">
        <v>14.25</v>
      </c>
      <c r="E52" s="19">
        <v>10</v>
      </c>
      <c r="F52" s="97">
        <f t="shared" si="4"/>
        <v>12.125</v>
      </c>
      <c r="G52" s="97">
        <f t="shared" si="0"/>
        <v>36.375</v>
      </c>
      <c r="H52" s="91"/>
      <c r="I52" s="73">
        <f t="shared" si="1"/>
        <v>36.375</v>
      </c>
      <c r="J52" s="142"/>
      <c r="K52" s="73">
        <f t="shared" si="2"/>
        <v>36.375</v>
      </c>
      <c r="L52" s="70"/>
      <c r="M52" s="75" t="str">
        <f t="shared" si="3"/>
        <v>Juin</v>
      </c>
    </row>
    <row r="53" spans="1:13">
      <c r="A53" s="67">
        <v>46</v>
      </c>
      <c r="B53" s="143" t="s">
        <v>112</v>
      </c>
      <c r="C53" s="143" t="s">
        <v>113</v>
      </c>
      <c r="D53" s="97">
        <v>15.25</v>
      </c>
      <c r="E53" s="19">
        <v>13</v>
      </c>
      <c r="F53" s="97">
        <f t="shared" si="4"/>
        <v>14.125</v>
      </c>
      <c r="G53" s="97">
        <f t="shared" si="0"/>
        <v>42.375</v>
      </c>
      <c r="H53" s="91"/>
      <c r="I53" s="73">
        <f t="shared" si="1"/>
        <v>42.375</v>
      </c>
      <c r="J53" s="142"/>
      <c r="K53" s="73">
        <f t="shared" si="2"/>
        <v>42.375</v>
      </c>
      <c r="L53" s="70"/>
      <c r="M53" s="75" t="str">
        <f t="shared" si="3"/>
        <v>Juin</v>
      </c>
    </row>
    <row r="54" spans="1:13">
      <c r="A54" s="67">
        <v>47</v>
      </c>
      <c r="B54" s="150" t="s">
        <v>108</v>
      </c>
      <c r="C54" s="150" t="s">
        <v>109</v>
      </c>
      <c r="D54" s="97">
        <v>6.75</v>
      </c>
      <c r="E54" s="19">
        <v>6.25</v>
      </c>
      <c r="F54" s="97">
        <f t="shared" si="4"/>
        <v>6.5</v>
      </c>
      <c r="G54" s="97">
        <f t="shared" si="0"/>
        <v>19.5</v>
      </c>
      <c r="H54" s="91"/>
      <c r="I54" s="73">
        <f t="shared" si="1"/>
        <v>19.5</v>
      </c>
      <c r="J54" s="142"/>
      <c r="K54" s="73">
        <f t="shared" si="2"/>
        <v>19.5</v>
      </c>
      <c r="L54" s="70"/>
      <c r="M54" s="75" t="str">
        <f t="shared" si="3"/>
        <v>Juin</v>
      </c>
    </row>
    <row r="55" spans="1:13">
      <c r="A55" s="67">
        <v>48</v>
      </c>
      <c r="B55" s="145" t="s">
        <v>110</v>
      </c>
      <c r="C55" s="145" t="s">
        <v>111</v>
      </c>
      <c r="D55" s="97">
        <v>13</v>
      </c>
      <c r="E55" s="19">
        <v>7.25</v>
      </c>
      <c r="F55" s="97">
        <f t="shared" si="4"/>
        <v>10.125</v>
      </c>
      <c r="G55" s="97">
        <f t="shared" si="0"/>
        <v>30.375</v>
      </c>
      <c r="H55" s="91"/>
      <c r="I55" s="73">
        <f t="shared" si="1"/>
        <v>30.375</v>
      </c>
      <c r="J55" s="142"/>
      <c r="K55" s="73">
        <f t="shared" si="2"/>
        <v>30.375</v>
      </c>
      <c r="L55" s="70"/>
      <c r="M55" s="75" t="str">
        <f t="shared" si="3"/>
        <v>Juin</v>
      </c>
    </row>
    <row r="56" spans="1:13">
      <c r="A56" s="67">
        <v>49</v>
      </c>
      <c r="B56" s="143" t="s">
        <v>114</v>
      </c>
      <c r="C56" s="143" t="s">
        <v>42</v>
      </c>
      <c r="D56" s="97">
        <v>12.75</v>
      </c>
      <c r="E56" s="19">
        <v>7.5</v>
      </c>
      <c r="F56" s="97">
        <f t="shared" si="4"/>
        <v>10.125</v>
      </c>
      <c r="G56" s="97">
        <f t="shared" si="0"/>
        <v>30.375</v>
      </c>
      <c r="H56" s="91"/>
      <c r="I56" s="73">
        <f t="shared" si="1"/>
        <v>30.375</v>
      </c>
      <c r="J56" s="142"/>
      <c r="K56" s="73">
        <f t="shared" si="2"/>
        <v>30.375</v>
      </c>
      <c r="L56" s="70"/>
      <c r="M56" s="75" t="str">
        <f t="shared" si="3"/>
        <v>Juin</v>
      </c>
    </row>
    <row r="57" spans="1:13">
      <c r="A57" s="67">
        <v>50</v>
      </c>
      <c r="B57" s="143" t="s">
        <v>115</v>
      </c>
      <c r="C57" s="143" t="s">
        <v>116</v>
      </c>
      <c r="D57" s="97">
        <v>8.75</v>
      </c>
      <c r="E57" s="19">
        <v>6</v>
      </c>
      <c r="F57" s="97">
        <f t="shared" si="4"/>
        <v>7.375</v>
      </c>
      <c r="G57" s="97">
        <f t="shared" si="0"/>
        <v>22.125</v>
      </c>
      <c r="H57" s="91"/>
      <c r="I57" s="73">
        <f t="shared" si="1"/>
        <v>22.125</v>
      </c>
      <c r="J57" s="142"/>
      <c r="K57" s="73">
        <f t="shared" si="2"/>
        <v>22.125</v>
      </c>
      <c r="L57" s="70"/>
      <c r="M57" s="75" t="str">
        <f t="shared" si="3"/>
        <v>Juin</v>
      </c>
    </row>
    <row r="58" spans="1:13">
      <c r="A58" s="67">
        <v>51</v>
      </c>
      <c r="B58" s="143" t="s">
        <v>117</v>
      </c>
      <c r="C58" s="143" t="s">
        <v>118</v>
      </c>
      <c r="D58" s="97">
        <v>7.5</v>
      </c>
      <c r="E58" s="19">
        <v>8</v>
      </c>
      <c r="F58" s="97">
        <f t="shared" si="4"/>
        <v>7.75</v>
      </c>
      <c r="G58" s="97">
        <f t="shared" si="0"/>
        <v>23.25</v>
      </c>
      <c r="H58" s="91"/>
      <c r="I58" s="73">
        <f t="shared" si="1"/>
        <v>23.25</v>
      </c>
      <c r="J58" s="142"/>
      <c r="K58" s="73">
        <f t="shared" si="2"/>
        <v>23.25</v>
      </c>
      <c r="L58" s="70"/>
      <c r="M58" s="75" t="str">
        <f t="shared" si="3"/>
        <v>Juin</v>
      </c>
    </row>
    <row r="59" spans="1:13">
      <c r="A59" s="67">
        <v>52</v>
      </c>
      <c r="B59" s="143" t="s">
        <v>119</v>
      </c>
      <c r="C59" s="143" t="s">
        <v>120</v>
      </c>
      <c r="D59" s="97">
        <v>6</v>
      </c>
      <c r="E59" s="19">
        <v>9</v>
      </c>
      <c r="F59" s="97">
        <f t="shared" si="4"/>
        <v>7.5</v>
      </c>
      <c r="G59" s="97">
        <f t="shared" si="0"/>
        <v>22.5</v>
      </c>
      <c r="H59" s="91"/>
      <c r="I59" s="73">
        <f t="shared" si="1"/>
        <v>22.5</v>
      </c>
      <c r="J59" s="142"/>
      <c r="K59" s="73">
        <f t="shared" si="2"/>
        <v>22.5</v>
      </c>
      <c r="L59" s="70"/>
      <c r="M59" s="75" t="str">
        <f t="shared" si="3"/>
        <v>Juin</v>
      </c>
    </row>
    <row r="60" spans="1:13">
      <c r="A60" s="67">
        <v>53</v>
      </c>
      <c r="B60" s="143" t="s">
        <v>121</v>
      </c>
      <c r="C60" s="143" t="s">
        <v>122</v>
      </c>
      <c r="D60" s="97">
        <v>9</v>
      </c>
      <c r="E60" s="19">
        <v>10</v>
      </c>
      <c r="F60" s="97">
        <f t="shared" si="4"/>
        <v>9.5</v>
      </c>
      <c r="G60" s="97">
        <f t="shared" si="0"/>
        <v>28.5</v>
      </c>
      <c r="H60" s="91"/>
      <c r="I60" s="73">
        <f t="shared" si="1"/>
        <v>28.5</v>
      </c>
      <c r="J60" s="142"/>
      <c r="K60" s="73">
        <f t="shared" si="2"/>
        <v>28.5</v>
      </c>
      <c r="L60" s="70"/>
      <c r="M60" s="75" t="str">
        <f t="shared" si="3"/>
        <v>Juin</v>
      </c>
    </row>
    <row r="61" spans="1:13">
      <c r="A61" s="67">
        <v>54</v>
      </c>
      <c r="B61" s="147" t="s">
        <v>123</v>
      </c>
      <c r="C61" s="147" t="s">
        <v>124</v>
      </c>
      <c r="D61" s="97"/>
      <c r="E61" s="19"/>
      <c r="F61" s="97">
        <f t="shared" si="4"/>
        <v>12</v>
      </c>
      <c r="G61" s="97">
        <f t="shared" si="0"/>
        <v>36</v>
      </c>
      <c r="H61" s="91"/>
      <c r="I61" s="73">
        <f t="shared" si="1"/>
        <v>36</v>
      </c>
      <c r="J61" s="142"/>
      <c r="K61" s="73">
        <f t="shared" si="2"/>
        <v>36</v>
      </c>
      <c r="L61" s="70">
        <v>36</v>
      </c>
      <c r="M61" s="75" t="str">
        <f t="shared" si="3"/>
        <v>Juin</v>
      </c>
    </row>
    <row r="62" spans="1:13">
      <c r="A62" s="67">
        <v>55</v>
      </c>
      <c r="B62" s="143" t="s">
        <v>125</v>
      </c>
      <c r="C62" s="143" t="s">
        <v>120</v>
      </c>
      <c r="D62" s="97">
        <v>11</v>
      </c>
      <c r="E62" s="19">
        <v>9.75</v>
      </c>
      <c r="F62" s="97">
        <f t="shared" si="4"/>
        <v>10.375</v>
      </c>
      <c r="G62" s="97">
        <f t="shared" si="0"/>
        <v>31.125</v>
      </c>
      <c r="H62" s="91"/>
      <c r="I62" s="73">
        <f t="shared" si="1"/>
        <v>31.125</v>
      </c>
      <c r="J62" s="142"/>
      <c r="K62" s="73">
        <f t="shared" si="2"/>
        <v>31.125</v>
      </c>
      <c r="L62" s="70"/>
      <c r="M62" s="75" t="str">
        <f t="shared" si="3"/>
        <v>Juin</v>
      </c>
    </row>
    <row r="63" spans="1:13">
      <c r="A63" s="67">
        <v>56</v>
      </c>
      <c r="B63" s="150" t="s">
        <v>126</v>
      </c>
      <c r="C63" s="150" t="s">
        <v>105</v>
      </c>
      <c r="D63" s="97">
        <v>10.75</v>
      </c>
      <c r="E63" s="19">
        <v>11.5</v>
      </c>
      <c r="F63" s="97">
        <f t="shared" si="4"/>
        <v>11.125</v>
      </c>
      <c r="G63" s="97">
        <f t="shared" si="0"/>
        <v>33.375</v>
      </c>
      <c r="H63" s="91"/>
      <c r="I63" s="73">
        <f t="shared" si="1"/>
        <v>33.375</v>
      </c>
      <c r="J63" s="142"/>
      <c r="K63" s="73">
        <f t="shared" si="2"/>
        <v>33.375</v>
      </c>
      <c r="L63" s="70"/>
      <c r="M63" s="75" t="str">
        <f t="shared" si="3"/>
        <v>Juin</v>
      </c>
    </row>
    <row r="64" spans="1:13">
      <c r="A64" s="67">
        <v>57</v>
      </c>
      <c r="B64" s="147" t="s">
        <v>127</v>
      </c>
      <c r="C64" s="147" t="s">
        <v>128</v>
      </c>
      <c r="D64" s="97"/>
      <c r="E64" s="19"/>
      <c r="F64" s="97">
        <f t="shared" si="4"/>
        <v>12</v>
      </c>
      <c r="G64" s="97">
        <f t="shared" si="0"/>
        <v>36</v>
      </c>
      <c r="H64" s="91"/>
      <c r="I64" s="73">
        <f t="shared" si="1"/>
        <v>36</v>
      </c>
      <c r="J64" s="142"/>
      <c r="K64" s="73">
        <f t="shared" si="2"/>
        <v>36</v>
      </c>
      <c r="L64" s="70">
        <v>36</v>
      </c>
      <c r="M64" s="75" t="str">
        <f t="shared" si="3"/>
        <v>Juin</v>
      </c>
    </row>
    <row r="65" spans="1:13">
      <c r="A65" s="67">
        <v>58</v>
      </c>
      <c r="B65" s="143" t="s">
        <v>129</v>
      </c>
      <c r="C65" s="143" t="s">
        <v>130</v>
      </c>
      <c r="D65" s="97"/>
      <c r="E65" s="19"/>
      <c r="F65" s="97">
        <f t="shared" si="4"/>
        <v>10</v>
      </c>
      <c r="G65" s="97">
        <f t="shared" si="0"/>
        <v>30</v>
      </c>
      <c r="H65" s="91"/>
      <c r="I65" s="73">
        <f t="shared" si="1"/>
        <v>30</v>
      </c>
      <c r="J65" s="142"/>
      <c r="K65" s="73">
        <f t="shared" si="2"/>
        <v>30</v>
      </c>
      <c r="L65" s="70">
        <v>30</v>
      </c>
      <c r="M65" s="75" t="str">
        <f t="shared" si="3"/>
        <v>Juin</v>
      </c>
    </row>
    <row r="66" spans="1:13">
      <c r="A66" s="67">
        <v>59</v>
      </c>
      <c r="B66" s="143" t="s">
        <v>132</v>
      </c>
      <c r="C66" s="143" t="s">
        <v>133</v>
      </c>
      <c r="D66" s="97">
        <v>14</v>
      </c>
      <c r="E66" s="19">
        <v>11.25</v>
      </c>
      <c r="F66" s="97">
        <f t="shared" si="4"/>
        <v>12.625</v>
      </c>
      <c r="G66" s="97">
        <f t="shared" si="0"/>
        <v>37.875</v>
      </c>
      <c r="H66" s="91"/>
      <c r="I66" s="73">
        <f t="shared" si="1"/>
        <v>37.875</v>
      </c>
      <c r="J66" s="142"/>
      <c r="K66" s="73">
        <f t="shared" si="2"/>
        <v>37.875</v>
      </c>
      <c r="L66" s="70"/>
      <c r="M66" s="75" t="str">
        <f t="shared" si="3"/>
        <v>Juin</v>
      </c>
    </row>
    <row r="67" spans="1:13">
      <c r="A67" s="67">
        <v>60</v>
      </c>
      <c r="B67" s="143" t="s">
        <v>134</v>
      </c>
      <c r="C67" s="143" t="s">
        <v>135</v>
      </c>
      <c r="D67" s="97">
        <v>11.5</v>
      </c>
      <c r="E67" s="19">
        <v>7</v>
      </c>
      <c r="F67" s="97">
        <f t="shared" si="4"/>
        <v>9.25</v>
      </c>
      <c r="G67" s="97">
        <f t="shared" si="0"/>
        <v>27.75</v>
      </c>
      <c r="H67" s="91"/>
      <c r="I67" s="73">
        <f t="shared" si="1"/>
        <v>27.75</v>
      </c>
      <c r="J67" s="142"/>
      <c r="K67" s="73">
        <f t="shared" si="2"/>
        <v>27.75</v>
      </c>
      <c r="L67" s="70"/>
      <c r="M67" s="75" t="str">
        <f t="shared" si="3"/>
        <v>Juin</v>
      </c>
    </row>
    <row r="68" spans="1:13">
      <c r="A68" s="67">
        <v>61</v>
      </c>
      <c r="B68" s="143" t="s">
        <v>136</v>
      </c>
      <c r="C68" s="143" t="s">
        <v>137</v>
      </c>
      <c r="D68" s="97">
        <v>10</v>
      </c>
      <c r="E68" s="19">
        <v>11</v>
      </c>
      <c r="F68" s="97">
        <f t="shared" si="4"/>
        <v>10.5</v>
      </c>
      <c r="G68" s="97">
        <f t="shared" si="0"/>
        <v>31.5</v>
      </c>
      <c r="H68" s="91"/>
      <c r="I68" s="73">
        <f t="shared" si="1"/>
        <v>31.5</v>
      </c>
      <c r="J68" s="142"/>
      <c r="K68" s="73">
        <f t="shared" si="2"/>
        <v>31.5</v>
      </c>
      <c r="L68" s="70"/>
      <c r="M68" s="75" t="str">
        <f t="shared" si="3"/>
        <v>Juin</v>
      </c>
    </row>
    <row r="69" spans="1:13">
      <c r="A69" s="67">
        <v>62</v>
      </c>
      <c r="B69" s="143" t="s">
        <v>138</v>
      </c>
      <c r="C69" s="143" t="s">
        <v>28</v>
      </c>
      <c r="D69" s="97">
        <v>13.75</v>
      </c>
      <c r="E69" s="19">
        <v>8.25</v>
      </c>
      <c r="F69" s="97">
        <f t="shared" si="4"/>
        <v>11</v>
      </c>
      <c r="G69" s="97">
        <f t="shared" si="0"/>
        <v>33</v>
      </c>
      <c r="H69" s="91"/>
      <c r="I69" s="73">
        <f t="shared" si="1"/>
        <v>33</v>
      </c>
      <c r="J69" s="142"/>
      <c r="K69" s="73">
        <f t="shared" si="2"/>
        <v>33</v>
      </c>
      <c r="L69" s="70"/>
      <c r="M69" s="75" t="str">
        <f t="shared" si="3"/>
        <v>Juin</v>
      </c>
    </row>
    <row r="70" spans="1:13">
      <c r="A70" s="67">
        <v>63</v>
      </c>
      <c r="B70" s="151" t="s">
        <v>139</v>
      </c>
      <c r="C70" s="151" t="s">
        <v>140</v>
      </c>
      <c r="D70" s="97">
        <v>15.75</v>
      </c>
      <c r="E70" s="19">
        <v>12</v>
      </c>
      <c r="F70" s="97">
        <f t="shared" si="4"/>
        <v>13.875</v>
      </c>
      <c r="G70" s="97">
        <f t="shared" si="0"/>
        <v>41.625</v>
      </c>
      <c r="H70" s="91"/>
      <c r="I70" s="73">
        <f t="shared" si="1"/>
        <v>41.625</v>
      </c>
      <c r="J70" s="142"/>
      <c r="K70" s="73">
        <f t="shared" si="2"/>
        <v>41.625</v>
      </c>
      <c r="L70" s="70"/>
      <c r="M70" s="75" t="str">
        <f t="shared" si="3"/>
        <v>Juin</v>
      </c>
    </row>
    <row r="71" spans="1:13">
      <c r="A71" s="67">
        <v>64</v>
      </c>
      <c r="B71" s="143" t="s">
        <v>141</v>
      </c>
      <c r="C71" s="143" t="s">
        <v>142</v>
      </c>
      <c r="D71" s="97">
        <v>11.25</v>
      </c>
      <c r="E71" s="19">
        <v>11.75</v>
      </c>
      <c r="F71" s="97">
        <f t="shared" si="4"/>
        <v>11.5</v>
      </c>
      <c r="G71" s="97">
        <f t="shared" si="0"/>
        <v>34.5</v>
      </c>
      <c r="H71" s="91"/>
      <c r="I71" s="73">
        <f t="shared" si="1"/>
        <v>34.5</v>
      </c>
      <c r="J71" s="142"/>
      <c r="K71" s="73">
        <f t="shared" si="2"/>
        <v>34.5</v>
      </c>
      <c r="L71" s="70"/>
      <c r="M71" s="75" t="str">
        <f t="shared" si="3"/>
        <v>Juin</v>
      </c>
    </row>
    <row r="72" spans="1:13">
      <c r="A72" s="67">
        <v>65</v>
      </c>
      <c r="B72" s="143" t="s">
        <v>143</v>
      </c>
      <c r="C72" s="143" t="s">
        <v>144</v>
      </c>
      <c r="D72" s="97">
        <v>5</v>
      </c>
      <c r="E72" s="19">
        <v>5.75</v>
      </c>
      <c r="F72" s="97">
        <f t="shared" si="4"/>
        <v>5.375</v>
      </c>
      <c r="G72" s="97">
        <f t="shared" ref="G72:G135" si="5">F72*3</f>
        <v>16.125</v>
      </c>
      <c r="H72" s="91"/>
      <c r="I72" s="73">
        <f t="shared" ref="I72:I135" si="6">MAX(H72*3,G72)</f>
        <v>16.125</v>
      </c>
      <c r="J72" s="142"/>
      <c r="K72" s="73">
        <f t="shared" ref="K72:K135" si="7">MAX(I72,J72*3)</f>
        <v>16.125</v>
      </c>
      <c r="L72" s="70"/>
      <c r="M72" s="75" t="str">
        <f t="shared" ref="M72:M135" si="8">IF(ISBLANK(J72),IF(ISBLANK(H72),"Juin","Synthèse"),"Rattrapage")</f>
        <v>Juin</v>
      </c>
    </row>
    <row r="73" spans="1:13">
      <c r="A73" s="67">
        <v>66</v>
      </c>
      <c r="B73" s="147" t="s">
        <v>145</v>
      </c>
      <c r="C73" s="147" t="s">
        <v>146</v>
      </c>
      <c r="D73" s="97"/>
      <c r="E73" s="19"/>
      <c r="F73" s="97">
        <f t="shared" ref="F73:F136" si="9">IF(AND(D73=0,E73=0),L73/3,(D73+E73)/2)</f>
        <v>12</v>
      </c>
      <c r="G73" s="97">
        <f t="shared" si="5"/>
        <v>36</v>
      </c>
      <c r="H73" s="91"/>
      <c r="I73" s="73">
        <f t="shared" si="6"/>
        <v>36</v>
      </c>
      <c r="J73" s="142"/>
      <c r="K73" s="73">
        <f t="shared" si="7"/>
        <v>36</v>
      </c>
      <c r="L73" s="70">
        <v>36</v>
      </c>
      <c r="M73" s="75" t="str">
        <f t="shared" si="8"/>
        <v>Juin</v>
      </c>
    </row>
    <row r="74" spans="1:13">
      <c r="A74" s="67">
        <v>67</v>
      </c>
      <c r="B74" s="150" t="s">
        <v>147</v>
      </c>
      <c r="C74" s="150" t="s">
        <v>148</v>
      </c>
      <c r="D74" s="97">
        <v>8.75</v>
      </c>
      <c r="E74" s="19">
        <v>12.5</v>
      </c>
      <c r="F74" s="97">
        <f t="shared" si="9"/>
        <v>10.625</v>
      </c>
      <c r="G74" s="97">
        <f t="shared" si="5"/>
        <v>31.875</v>
      </c>
      <c r="H74" s="91"/>
      <c r="I74" s="73">
        <f t="shared" si="6"/>
        <v>31.875</v>
      </c>
      <c r="J74" s="142"/>
      <c r="K74" s="73">
        <f t="shared" si="7"/>
        <v>31.875</v>
      </c>
      <c r="L74" s="70"/>
      <c r="M74" s="75" t="str">
        <f t="shared" si="8"/>
        <v>Juin</v>
      </c>
    </row>
    <row r="75" spans="1:13">
      <c r="A75" s="67">
        <v>68</v>
      </c>
      <c r="B75" s="143" t="s">
        <v>149</v>
      </c>
      <c r="C75" s="143" t="s">
        <v>150</v>
      </c>
      <c r="D75" s="97">
        <v>6.25</v>
      </c>
      <c r="E75" s="19">
        <v>12.75</v>
      </c>
      <c r="F75" s="97">
        <f t="shared" si="9"/>
        <v>9.5</v>
      </c>
      <c r="G75" s="97">
        <f t="shared" si="5"/>
        <v>28.5</v>
      </c>
      <c r="H75" s="91"/>
      <c r="I75" s="73">
        <f t="shared" si="6"/>
        <v>28.5</v>
      </c>
      <c r="J75" s="142"/>
      <c r="K75" s="73">
        <f t="shared" si="7"/>
        <v>28.5</v>
      </c>
      <c r="L75" s="70"/>
      <c r="M75" s="75" t="str">
        <f t="shared" si="8"/>
        <v>Juin</v>
      </c>
    </row>
    <row r="76" spans="1:13">
      <c r="A76" s="67">
        <v>69</v>
      </c>
      <c r="B76" s="143" t="s">
        <v>131</v>
      </c>
      <c r="C76" s="143" t="s">
        <v>107</v>
      </c>
      <c r="D76" s="97">
        <v>7.75</v>
      </c>
      <c r="E76" s="19">
        <v>5.5</v>
      </c>
      <c r="F76" s="97">
        <f t="shared" si="9"/>
        <v>6.625</v>
      </c>
      <c r="G76" s="97">
        <f t="shared" si="5"/>
        <v>19.875</v>
      </c>
      <c r="H76" s="91"/>
      <c r="I76" s="73">
        <f t="shared" si="6"/>
        <v>19.875</v>
      </c>
      <c r="J76" s="142"/>
      <c r="K76" s="73">
        <f t="shared" si="7"/>
        <v>19.875</v>
      </c>
      <c r="L76" s="70"/>
      <c r="M76" s="75" t="str">
        <f t="shared" si="8"/>
        <v>Juin</v>
      </c>
    </row>
    <row r="77" spans="1:13">
      <c r="A77" s="67">
        <v>70</v>
      </c>
      <c r="B77" s="145" t="s">
        <v>151</v>
      </c>
      <c r="C77" s="145" t="s">
        <v>152</v>
      </c>
      <c r="D77" s="97">
        <v>8.5</v>
      </c>
      <c r="E77" s="19">
        <v>6.5</v>
      </c>
      <c r="F77" s="97">
        <f t="shared" si="9"/>
        <v>7.5</v>
      </c>
      <c r="G77" s="97">
        <f t="shared" si="5"/>
        <v>22.5</v>
      </c>
      <c r="H77" s="91"/>
      <c r="I77" s="73">
        <f t="shared" si="6"/>
        <v>22.5</v>
      </c>
      <c r="J77" s="142"/>
      <c r="K77" s="73">
        <f t="shared" si="7"/>
        <v>22.5</v>
      </c>
      <c r="L77" s="70"/>
      <c r="M77" s="75" t="str">
        <f t="shared" si="8"/>
        <v>Juin</v>
      </c>
    </row>
    <row r="78" spans="1:13">
      <c r="A78" s="67">
        <v>71</v>
      </c>
      <c r="B78" s="145" t="s">
        <v>153</v>
      </c>
      <c r="C78" s="145" t="s">
        <v>52</v>
      </c>
      <c r="D78" s="97">
        <v>15.75</v>
      </c>
      <c r="E78" s="19">
        <v>12.5</v>
      </c>
      <c r="F78" s="97">
        <f t="shared" si="9"/>
        <v>14.125</v>
      </c>
      <c r="G78" s="97">
        <f t="shared" si="5"/>
        <v>42.375</v>
      </c>
      <c r="H78" s="91"/>
      <c r="I78" s="73">
        <f t="shared" si="6"/>
        <v>42.375</v>
      </c>
      <c r="J78" s="142"/>
      <c r="K78" s="73">
        <f t="shared" si="7"/>
        <v>42.375</v>
      </c>
      <c r="L78" s="70"/>
      <c r="M78" s="75" t="str">
        <f t="shared" si="8"/>
        <v>Juin</v>
      </c>
    </row>
    <row r="79" spans="1:13">
      <c r="A79" s="67">
        <v>72</v>
      </c>
      <c r="B79" s="145" t="s">
        <v>154</v>
      </c>
      <c r="C79" s="145" t="s">
        <v>155</v>
      </c>
      <c r="D79" s="97">
        <v>8</v>
      </c>
      <c r="E79" s="19">
        <v>6.5</v>
      </c>
      <c r="F79" s="97">
        <f t="shared" si="9"/>
        <v>7.25</v>
      </c>
      <c r="G79" s="97">
        <f t="shared" si="5"/>
        <v>21.75</v>
      </c>
      <c r="H79" s="91"/>
      <c r="I79" s="73">
        <f t="shared" si="6"/>
        <v>21.75</v>
      </c>
      <c r="J79" s="142"/>
      <c r="K79" s="73">
        <f t="shared" si="7"/>
        <v>21.75</v>
      </c>
      <c r="L79" s="70"/>
      <c r="M79" s="75" t="str">
        <f t="shared" si="8"/>
        <v>Juin</v>
      </c>
    </row>
    <row r="80" spans="1:13">
      <c r="A80" s="67">
        <v>73</v>
      </c>
      <c r="B80" s="145" t="s">
        <v>156</v>
      </c>
      <c r="C80" s="145" t="s">
        <v>157</v>
      </c>
      <c r="D80" s="97">
        <v>14.25</v>
      </c>
      <c r="E80" s="19">
        <v>10.25</v>
      </c>
      <c r="F80" s="97">
        <f t="shared" si="9"/>
        <v>12.25</v>
      </c>
      <c r="G80" s="97">
        <f t="shared" si="5"/>
        <v>36.75</v>
      </c>
      <c r="H80" s="91"/>
      <c r="I80" s="73">
        <f t="shared" si="6"/>
        <v>36.75</v>
      </c>
      <c r="J80" s="142"/>
      <c r="K80" s="73">
        <f t="shared" si="7"/>
        <v>36.75</v>
      </c>
      <c r="L80" s="70"/>
      <c r="M80" s="75" t="str">
        <f t="shared" si="8"/>
        <v>Juin</v>
      </c>
    </row>
    <row r="81" spans="1:13">
      <c r="A81" s="67">
        <v>74</v>
      </c>
      <c r="B81" s="143" t="s">
        <v>158</v>
      </c>
      <c r="C81" s="143" t="s">
        <v>159</v>
      </c>
      <c r="D81" s="97">
        <v>10.25</v>
      </c>
      <c r="E81" s="19">
        <v>11.25</v>
      </c>
      <c r="F81" s="97">
        <f t="shared" si="9"/>
        <v>10.75</v>
      </c>
      <c r="G81" s="97">
        <f t="shared" si="5"/>
        <v>32.25</v>
      </c>
      <c r="H81" s="91"/>
      <c r="I81" s="73">
        <f t="shared" si="6"/>
        <v>32.25</v>
      </c>
      <c r="J81" s="142"/>
      <c r="K81" s="73">
        <f t="shared" si="7"/>
        <v>32.25</v>
      </c>
      <c r="L81" s="70"/>
      <c r="M81" s="75" t="str">
        <f t="shared" si="8"/>
        <v>Juin</v>
      </c>
    </row>
    <row r="82" spans="1:13">
      <c r="A82" s="67">
        <v>75</v>
      </c>
      <c r="B82" s="143" t="s">
        <v>160</v>
      </c>
      <c r="C82" s="143" t="s">
        <v>161</v>
      </c>
      <c r="D82" s="97">
        <v>14.75</v>
      </c>
      <c r="E82" s="19">
        <v>13</v>
      </c>
      <c r="F82" s="97">
        <f t="shared" si="9"/>
        <v>13.875</v>
      </c>
      <c r="G82" s="97">
        <f t="shared" si="5"/>
        <v>41.625</v>
      </c>
      <c r="H82" s="91"/>
      <c r="I82" s="73">
        <f t="shared" si="6"/>
        <v>41.625</v>
      </c>
      <c r="J82" s="142"/>
      <c r="K82" s="73">
        <f t="shared" si="7"/>
        <v>41.625</v>
      </c>
      <c r="L82" s="70"/>
      <c r="M82" s="75" t="str">
        <f t="shared" si="8"/>
        <v>Juin</v>
      </c>
    </row>
    <row r="83" spans="1:13">
      <c r="A83" s="67">
        <v>76</v>
      </c>
      <c r="B83" s="143" t="s">
        <v>160</v>
      </c>
      <c r="C83" s="143" t="s">
        <v>162</v>
      </c>
      <c r="D83" s="97">
        <v>12</v>
      </c>
      <c r="E83" s="19">
        <v>12.5</v>
      </c>
      <c r="F83" s="97">
        <f t="shared" si="9"/>
        <v>12.25</v>
      </c>
      <c r="G83" s="97">
        <f t="shared" si="5"/>
        <v>36.75</v>
      </c>
      <c r="H83" s="91"/>
      <c r="I83" s="73">
        <f t="shared" si="6"/>
        <v>36.75</v>
      </c>
      <c r="J83" s="142"/>
      <c r="K83" s="73">
        <f t="shared" si="7"/>
        <v>36.75</v>
      </c>
      <c r="L83" s="70"/>
      <c r="M83" s="75" t="str">
        <f t="shared" si="8"/>
        <v>Juin</v>
      </c>
    </row>
    <row r="84" spans="1:13">
      <c r="A84" s="67">
        <v>77</v>
      </c>
      <c r="B84" s="143" t="s">
        <v>160</v>
      </c>
      <c r="C84" s="143" t="s">
        <v>163</v>
      </c>
      <c r="D84" s="97">
        <v>13.25</v>
      </c>
      <c r="E84" s="19">
        <v>9.25</v>
      </c>
      <c r="F84" s="97">
        <f t="shared" si="9"/>
        <v>11.25</v>
      </c>
      <c r="G84" s="97">
        <f t="shared" si="5"/>
        <v>33.75</v>
      </c>
      <c r="H84" s="91"/>
      <c r="I84" s="73">
        <f t="shared" si="6"/>
        <v>33.75</v>
      </c>
      <c r="J84" s="142"/>
      <c r="K84" s="73">
        <f t="shared" si="7"/>
        <v>33.75</v>
      </c>
      <c r="L84" s="70"/>
      <c r="M84" s="75" t="str">
        <f t="shared" si="8"/>
        <v>Juin</v>
      </c>
    </row>
    <row r="85" spans="1:13">
      <c r="A85" s="67">
        <v>78</v>
      </c>
      <c r="B85" s="147" t="s">
        <v>164</v>
      </c>
      <c r="C85" s="147" t="s">
        <v>165</v>
      </c>
      <c r="D85" s="97"/>
      <c r="E85" s="19"/>
      <c r="F85" s="97">
        <f t="shared" si="9"/>
        <v>13</v>
      </c>
      <c r="G85" s="97">
        <f t="shared" si="5"/>
        <v>39</v>
      </c>
      <c r="H85" s="91"/>
      <c r="I85" s="73">
        <f t="shared" si="6"/>
        <v>39</v>
      </c>
      <c r="J85" s="142"/>
      <c r="K85" s="73">
        <f t="shared" si="7"/>
        <v>39</v>
      </c>
      <c r="L85" s="70">
        <v>39</v>
      </c>
      <c r="M85" s="75" t="str">
        <f t="shared" si="8"/>
        <v>Juin</v>
      </c>
    </row>
    <row r="86" spans="1:13">
      <c r="A86" s="67">
        <v>79</v>
      </c>
      <c r="B86" s="145" t="s">
        <v>166</v>
      </c>
      <c r="C86" s="145" t="s">
        <v>167</v>
      </c>
      <c r="D86" s="97">
        <v>13.25</v>
      </c>
      <c r="E86" s="19">
        <v>16</v>
      </c>
      <c r="F86" s="97">
        <f t="shared" si="9"/>
        <v>14.625</v>
      </c>
      <c r="G86" s="97">
        <f t="shared" si="5"/>
        <v>43.875</v>
      </c>
      <c r="H86" s="91"/>
      <c r="I86" s="73">
        <f t="shared" si="6"/>
        <v>43.875</v>
      </c>
      <c r="J86" s="142"/>
      <c r="K86" s="73">
        <f t="shared" si="7"/>
        <v>43.875</v>
      </c>
      <c r="L86" s="70"/>
      <c r="M86" s="75" t="str">
        <f t="shared" si="8"/>
        <v>Juin</v>
      </c>
    </row>
    <row r="87" spans="1:13">
      <c r="A87" s="67">
        <v>80</v>
      </c>
      <c r="B87" s="143" t="s">
        <v>168</v>
      </c>
      <c r="C87" s="143" t="s">
        <v>169</v>
      </c>
      <c r="D87" s="97">
        <v>14</v>
      </c>
      <c r="E87" s="19">
        <v>13.25</v>
      </c>
      <c r="F87" s="97">
        <f t="shared" si="9"/>
        <v>13.625</v>
      </c>
      <c r="G87" s="97">
        <f t="shared" si="5"/>
        <v>40.875</v>
      </c>
      <c r="H87" s="91"/>
      <c r="I87" s="73">
        <f t="shared" si="6"/>
        <v>40.875</v>
      </c>
      <c r="J87" s="142"/>
      <c r="K87" s="73">
        <f t="shared" si="7"/>
        <v>40.875</v>
      </c>
      <c r="L87" s="70"/>
      <c r="M87" s="75" t="str">
        <f t="shared" si="8"/>
        <v>Juin</v>
      </c>
    </row>
    <row r="88" spans="1:13">
      <c r="A88" s="67">
        <v>81</v>
      </c>
      <c r="B88" s="143" t="s">
        <v>168</v>
      </c>
      <c r="C88" s="143" t="s">
        <v>170</v>
      </c>
      <c r="D88" s="97">
        <v>12.5</v>
      </c>
      <c r="E88" s="19">
        <v>15</v>
      </c>
      <c r="F88" s="97">
        <f t="shared" si="9"/>
        <v>13.75</v>
      </c>
      <c r="G88" s="97">
        <f t="shared" si="5"/>
        <v>41.25</v>
      </c>
      <c r="H88" s="91"/>
      <c r="I88" s="73">
        <f t="shared" si="6"/>
        <v>41.25</v>
      </c>
      <c r="J88" s="142"/>
      <c r="K88" s="73">
        <f t="shared" si="7"/>
        <v>41.25</v>
      </c>
      <c r="L88" s="70"/>
      <c r="M88" s="75" t="str">
        <f t="shared" si="8"/>
        <v>Juin</v>
      </c>
    </row>
    <row r="89" spans="1:13">
      <c r="A89" s="67">
        <v>82</v>
      </c>
      <c r="B89" s="143" t="s">
        <v>171</v>
      </c>
      <c r="C89" s="143" t="s">
        <v>172</v>
      </c>
      <c r="D89" s="97">
        <v>7.25</v>
      </c>
      <c r="E89" s="19">
        <v>5.75</v>
      </c>
      <c r="F89" s="97">
        <f t="shared" si="9"/>
        <v>6.5</v>
      </c>
      <c r="G89" s="97">
        <f t="shared" si="5"/>
        <v>19.5</v>
      </c>
      <c r="H89" s="91"/>
      <c r="I89" s="73">
        <f t="shared" si="6"/>
        <v>19.5</v>
      </c>
      <c r="J89" s="142"/>
      <c r="K89" s="73">
        <f t="shared" si="7"/>
        <v>19.5</v>
      </c>
      <c r="L89" s="70"/>
      <c r="M89" s="75" t="str">
        <f t="shared" si="8"/>
        <v>Juin</v>
      </c>
    </row>
    <row r="90" spans="1:13">
      <c r="A90" s="67">
        <v>83</v>
      </c>
      <c r="B90" s="143" t="s">
        <v>173</v>
      </c>
      <c r="C90" s="143" t="s">
        <v>174</v>
      </c>
      <c r="D90" s="97">
        <v>13.75</v>
      </c>
      <c r="E90" s="19">
        <v>9.25</v>
      </c>
      <c r="F90" s="97">
        <f t="shared" si="9"/>
        <v>11.5</v>
      </c>
      <c r="G90" s="97">
        <f t="shared" si="5"/>
        <v>34.5</v>
      </c>
      <c r="H90" s="91"/>
      <c r="I90" s="73">
        <f t="shared" si="6"/>
        <v>34.5</v>
      </c>
      <c r="J90" s="142"/>
      <c r="K90" s="73">
        <f t="shared" si="7"/>
        <v>34.5</v>
      </c>
      <c r="L90" s="70"/>
      <c r="M90" s="75" t="str">
        <f t="shared" si="8"/>
        <v>Juin</v>
      </c>
    </row>
    <row r="91" spans="1:13">
      <c r="A91" s="67">
        <v>84</v>
      </c>
      <c r="B91" s="143" t="s">
        <v>173</v>
      </c>
      <c r="C91" s="143" t="s">
        <v>175</v>
      </c>
      <c r="D91" s="97">
        <v>12.5</v>
      </c>
      <c r="E91" s="19">
        <v>9</v>
      </c>
      <c r="F91" s="97">
        <f t="shared" si="9"/>
        <v>10.75</v>
      </c>
      <c r="G91" s="97">
        <f t="shared" si="5"/>
        <v>32.25</v>
      </c>
      <c r="H91" s="91"/>
      <c r="I91" s="73">
        <f t="shared" si="6"/>
        <v>32.25</v>
      </c>
      <c r="J91" s="142"/>
      <c r="K91" s="73">
        <f t="shared" si="7"/>
        <v>32.25</v>
      </c>
      <c r="L91" s="70"/>
      <c r="M91" s="75" t="str">
        <f t="shared" si="8"/>
        <v>Juin</v>
      </c>
    </row>
    <row r="92" spans="1:13">
      <c r="A92" s="67">
        <v>85</v>
      </c>
      <c r="B92" s="143" t="s">
        <v>176</v>
      </c>
      <c r="C92" s="143" t="s">
        <v>177</v>
      </c>
      <c r="D92" s="97">
        <v>6.5</v>
      </c>
      <c r="E92" s="19">
        <v>5.25</v>
      </c>
      <c r="F92" s="97">
        <f t="shared" si="9"/>
        <v>5.875</v>
      </c>
      <c r="G92" s="97">
        <f t="shared" si="5"/>
        <v>17.625</v>
      </c>
      <c r="H92" s="91"/>
      <c r="I92" s="73">
        <f t="shared" si="6"/>
        <v>17.625</v>
      </c>
      <c r="J92" s="142"/>
      <c r="K92" s="73">
        <f t="shared" si="7"/>
        <v>17.625</v>
      </c>
      <c r="L92" s="70"/>
      <c r="M92" s="75" t="str">
        <f t="shared" si="8"/>
        <v>Juin</v>
      </c>
    </row>
    <row r="93" spans="1:13">
      <c r="A93" s="67">
        <v>86</v>
      </c>
      <c r="B93" s="147" t="s">
        <v>178</v>
      </c>
      <c r="C93" s="147" t="s">
        <v>179</v>
      </c>
      <c r="D93" s="97">
        <v>5.75</v>
      </c>
      <c r="E93" s="19">
        <v>4.75</v>
      </c>
      <c r="F93" s="97">
        <f t="shared" si="9"/>
        <v>5.25</v>
      </c>
      <c r="G93" s="97">
        <f t="shared" si="5"/>
        <v>15.75</v>
      </c>
      <c r="H93" s="91"/>
      <c r="I93" s="73">
        <f t="shared" si="6"/>
        <v>15.75</v>
      </c>
      <c r="J93" s="142"/>
      <c r="K93" s="73">
        <f t="shared" si="7"/>
        <v>15.75</v>
      </c>
      <c r="L93" s="70"/>
      <c r="M93" s="75" t="str">
        <f t="shared" si="8"/>
        <v>Juin</v>
      </c>
    </row>
    <row r="94" spans="1:13">
      <c r="A94" s="67">
        <v>87</v>
      </c>
      <c r="B94" s="145" t="s">
        <v>180</v>
      </c>
      <c r="C94" s="145" t="s">
        <v>96</v>
      </c>
      <c r="D94" s="97">
        <v>5.25</v>
      </c>
      <c r="E94" s="19">
        <v>7.75</v>
      </c>
      <c r="F94" s="97">
        <f t="shared" si="9"/>
        <v>6.5</v>
      </c>
      <c r="G94" s="97">
        <f t="shared" si="5"/>
        <v>19.5</v>
      </c>
      <c r="H94" s="91"/>
      <c r="I94" s="73">
        <f t="shared" si="6"/>
        <v>19.5</v>
      </c>
      <c r="J94" s="142"/>
      <c r="K94" s="73">
        <f t="shared" si="7"/>
        <v>19.5</v>
      </c>
      <c r="L94" s="70"/>
      <c r="M94" s="75" t="str">
        <f t="shared" si="8"/>
        <v>Juin</v>
      </c>
    </row>
    <row r="95" spans="1:13">
      <c r="A95" s="67">
        <v>88</v>
      </c>
      <c r="B95" s="143" t="s">
        <v>181</v>
      </c>
      <c r="C95" s="143" t="s">
        <v>182</v>
      </c>
      <c r="D95" s="97">
        <v>13.25</v>
      </c>
      <c r="E95" s="19">
        <v>13.25</v>
      </c>
      <c r="F95" s="97">
        <f t="shared" si="9"/>
        <v>13.25</v>
      </c>
      <c r="G95" s="97">
        <f t="shared" si="5"/>
        <v>39.75</v>
      </c>
      <c r="H95" s="91"/>
      <c r="I95" s="73">
        <f t="shared" si="6"/>
        <v>39.75</v>
      </c>
      <c r="J95" s="142"/>
      <c r="K95" s="73">
        <f t="shared" si="7"/>
        <v>39.75</v>
      </c>
      <c r="L95" s="70"/>
      <c r="M95" s="75" t="str">
        <f t="shared" si="8"/>
        <v>Juin</v>
      </c>
    </row>
    <row r="96" spans="1:13">
      <c r="A96" s="67">
        <v>89</v>
      </c>
      <c r="B96" s="145" t="s">
        <v>183</v>
      </c>
      <c r="C96" s="145" t="s">
        <v>184</v>
      </c>
      <c r="D96" s="97">
        <v>3.5</v>
      </c>
      <c r="E96" s="19">
        <v>3.25</v>
      </c>
      <c r="F96" s="97">
        <f t="shared" si="9"/>
        <v>3.375</v>
      </c>
      <c r="G96" s="97">
        <f t="shared" si="5"/>
        <v>10.125</v>
      </c>
      <c r="H96" s="91"/>
      <c r="I96" s="73">
        <f t="shared" si="6"/>
        <v>10.125</v>
      </c>
      <c r="J96" s="142"/>
      <c r="K96" s="73">
        <f t="shared" si="7"/>
        <v>10.125</v>
      </c>
      <c r="L96" s="70"/>
      <c r="M96" s="75" t="str">
        <f t="shared" si="8"/>
        <v>Juin</v>
      </c>
    </row>
    <row r="97" spans="1:13">
      <c r="A97" s="67">
        <v>90</v>
      </c>
      <c r="B97" s="143" t="s">
        <v>185</v>
      </c>
      <c r="C97" s="143" t="s">
        <v>186</v>
      </c>
      <c r="D97" s="97">
        <v>12.75</v>
      </c>
      <c r="E97" s="19">
        <v>10</v>
      </c>
      <c r="F97" s="97">
        <f t="shared" si="9"/>
        <v>11.375</v>
      </c>
      <c r="G97" s="97">
        <f t="shared" si="5"/>
        <v>34.125</v>
      </c>
      <c r="H97" s="91"/>
      <c r="I97" s="73">
        <f t="shared" si="6"/>
        <v>34.125</v>
      </c>
      <c r="J97" s="142"/>
      <c r="K97" s="73">
        <f t="shared" si="7"/>
        <v>34.125</v>
      </c>
      <c r="L97" s="70"/>
      <c r="M97" s="75" t="str">
        <f t="shared" si="8"/>
        <v>Juin</v>
      </c>
    </row>
    <row r="98" spans="1:13">
      <c r="A98" s="67">
        <v>91</v>
      </c>
      <c r="B98" s="143" t="s">
        <v>187</v>
      </c>
      <c r="C98" s="143" t="s">
        <v>188</v>
      </c>
      <c r="D98" s="97">
        <v>7.75</v>
      </c>
      <c r="E98" s="19">
        <v>8.5</v>
      </c>
      <c r="F98" s="97">
        <f t="shared" si="9"/>
        <v>8.125</v>
      </c>
      <c r="G98" s="97">
        <f t="shared" si="5"/>
        <v>24.375</v>
      </c>
      <c r="H98" s="91"/>
      <c r="I98" s="73">
        <f t="shared" si="6"/>
        <v>24.375</v>
      </c>
      <c r="J98" s="142"/>
      <c r="K98" s="73">
        <f t="shared" si="7"/>
        <v>24.375</v>
      </c>
      <c r="L98" s="70"/>
      <c r="M98" s="75" t="str">
        <f t="shared" si="8"/>
        <v>Juin</v>
      </c>
    </row>
    <row r="99" spans="1:13">
      <c r="A99" s="67">
        <v>92</v>
      </c>
      <c r="B99" s="145" t="s">
        <v>189</v>
      </c>
      <c r="C99" s="145" t="s">
        <v>190</v>
      </c>
      <c r="D99" s="97">
        <v>13.25</v>
      </c>
      <c r="E99" s="19">
        <v>9</v>
      </c>
      <c r="F99" s="97">
        <f t="shared" si="9"/>
        <v>11.125</v>
      </c>
      <c r="G99" s="97">
        <f t="shared" si="5"/>
        <v>33.375</v>
      </c>
      <c r="H99" s="91"/>
      <c r="I99" s="73">
        <f t="shared" si="6"/>
        <v>33.375</v>
      </c>
      <c r="J99" s="142"/>
      <c r="K99" s="73">
        <f t="shared" si="7"/>
        <v>33.375</v>
      </c>
      <c r="L99" s="70"/>
      <c r="M99" s="75" t="str">
        <f t="shared" si="8"/>
        <v>Juin</v>
      </c>
    </row>
    <row r="100" spans="1:13">
      <c r="A100" s="67">
        <v>93</v>
      </c>
      <c r="B100" s="143" t="s">
        <v>191</v>
      </c>
      <c r="C100" s="143" t="s">
        <v>192</v>
      </c>
      <c r="D100" s="97">
        <v>12</v>
      </c>
      <c r="E100" s="19">
        <v>7.75</v>
      </c>
      <c r="F100" s="97">
        <f t="shared" si="9"/>
        <v>9.875</v>
      </c>
      <c r="G100" s="97">
        <f t="shared" si="5"/>
        <v>29.625</v>
      </c>
      <c r="H100" s="91"/>
      <c r="I100" s="73">
        <f t="shared" si="6"/>
        <v>29.625</v>
      </c>
      <c r="J100" s="142"/>
      <c r="K100" s="73">
        <f t="shared" si="7"/>
        <v>29.625</v>
      </c>
      <c r="L100" s="70"/>
      <c r="M100" s="75" t="str">
        <f t="shared" si="8"/>
        <v>Juin</v>
      </c>
    </row>
    <row r="101" spans="1:13">
      <c r="A101" s="67">
        <v>94</v>
      </c>
      <c r="B101" s="143" t="s">
        <v>193</v>
      </c>
      <c r="C101" s="143" t="s">
        <v>194</v>
      </c>
      <c r="D101" s="97">
        <v>5.25</v>
      </c>
      <c r="E101" s="19">
        <v>8.75</v>
      </c>
      <c r="F101" s="97">
        <f t="shared" si="9"/>
        <v>7</v>
      </c>
      <c r="G101" s="97">
        <f t="shared" si="5"/>
        <v>21</v>
      </c>
      <c r="H101" s="91"/>
      <c r="I101" s="73">
        <f t="shared" si="6"/>
        <v>21</v>
      </c>
      <c r="J101" s="142"/>
      <c r="K101" s="73">
        <f t="shared" si="7"/>
        <v>21</v>
      </c>
      <c r="L101" s="70"/>
      <c r="M101" s="75" t="str">
        <f t="shared" si="8"/>
        <v>Juin</v>
      </c>
    </row>
    <row r="102" spans="1:13">
      <c r="A102" s="67">
        <v>95</v>
      </c>
      <c r="B102" s="143" t="s">
        <v>195</v>
      </c>
      <c r="C102" s="143" t="s">
        <v>196</v>
      </c>
      <c r="D102" s="97">
        <v>15.25</v>
      </c>
      <c r="E102" s="19">
        <v>13</v>
      </c>
      <c r="F102" s="97">
        <f t="shared" si="9"/>
        <v>14.125</v>
      </c>
      <c r="G102" s="97">
        <f t="shared" si="5"/>
        <v>42.375</v>
      </c>
      <c r="H102" s="91"/>
      <c r="I102" s="73">
        <f t="shared" si="6"/>
        <v>42.375</v>
      </c>
      <c r="J102" s="142"/>
      <c r="K102" s="73">
        <f t="shared" si="7"/>
        <v>42.375</v>
      </c>
      <c r="L102" s="70"/>
      <c r="M102" s="75" t="str">
        <f t="shared" si="8"/>
        <v>Juin</v>
      </c>
    </row>
    <row r="103" spans="1:13">
      <c r="A103" s="67">
        <v>96</v>
      </c>
      <c r="B103" s="143" t="s">
        <v>195</v>
      </c>
      <c r="C103" s="143" t="s">
        <v>96</v>
      </c>
      <c r="D103" s="97">
        <v>15.75</v>
      </c>
      <c r="E103" s="19">
        <v>9</v>
      </c>
      <c r="F103" s="97">
        <f t="shared" si="9"/>
        <v>12.375</v>
      </c>
      <c r="G103" s="97">
        <f t="shared" si="5"/>
        <v>37.125</v>
      </c>
      <c r="H103" s="91"/>
      <c r="I103" s="73">
        <f t="shared" si="6"/>
        <v>37.125</v>
      </c>
      <c r="J103" s="142"/>
      <c r="K103" s="73">
        <f t="shared" si="7"/>
        <v>37.125</v>
      </c>
      <c r="L103" s="70"/>
      <c r="M103" s="75" t="str">
        <f t="shared" si="8"/>
        <v>Juin</v>
      </c>
    </row>
    <row r="104" spans="1:13">
      <c r="A104" s="67">
        <v>97</v>
      </c>
      <c r="B104" s="147" t="s">
        <v>197</v>
      </c>
      <c r="C104" s="147" t="s">
        <v>198</v>
      </c>
      <c r="D104" s="97">
        <v>3.5</v>
      </c>
      <c r="E104" s="19">
        <v>3.5</v>
      </c>
      <c r="F104" s="97">
        <f t="shared" si="9"/>
        <v>3.5</v>
      </c>
      <c r="G104" s="97">
        <f t="shared" si="5"/>
        <v>10.5</v>
      </c>
      <c r="H104" s="91"/>
      <c r="I104" s="73">
        <f t="shared" si="6"/>
        <v>10.5</v>
      </c>
      <c r="J104" s="142"/>
      <c r="K104" s="73">
        <f t="shared" si="7"/>
        <v>10.5</v>
      </c>
      <c r="L104" s="70"/>
      <c r="M104" s="75" t="str">
        <f t="shared" si="8"/>
        <v>Juin</v>
      </c>
    </row>
    <row r="105" spans="1:13">
      <c r="A105" s="67">
        <v>98</v>
      </c>
      <c r="B105" s="143" t="s">
        <v>199</v>
      </c>
      <c r="C105" s="143" t="s">
        <v>200</v>
      </c>
      <c r="D105" s="97">
        <v>13</v>
      </c>
      <c r="E105" s="19">
        <v>5.25</v>
      </c>
      <c r="F105" s="97">
        <f t="shared" si="9"/>
        <v>9.125</v>
      </c>
      <c r="G105" s="97">
        <f t="shared" si="5"/>
        <v>27.375</v>
      </c>
      <c r="H105" s="91"/>
      <c r="I105" s="73">
        <f t="shared" si="6"/>
        <v>27.375</v>
      </c>
      <c r="J105" s="142"/>
      <c r="K105" s="73">
        <f t="shared" si="7"/>
        <v>27.375</v>
      </c>
      <c r="L105" s="70"/>
      <c r="M105" s="75" t="str">
        <f t="shared" si="8"/>
        <v>Juin</v>
      </c>
    </row>
    <row r="106" spans="1:13">
      <c r="A106" s="67">
        <v>99</v>
      </c>
      <c r="B106" s="143" t="s">
        <v>201</v>
      </c>
      <c r="C106" s="143" t="s">
        <v>80</v>
      </c>
      <c r="D106" s="97">
        <v>11</v>
      </c>
      <c r="E106" s="19">
        <v>11.5</v>
      </c>
      <c r="F106" s="97">
        <f t="shared" si="9"/>
        <v>11.25</v>
      </c>
      <c r="G106" s="97">
        <f t="shared" si="5"/>
        <v>33.75</v>
      </c>
      <c r="H106" s="91"/>
      <c r="I106" s="73">
        <f t="shared" si="6"/>
        <v>33.75</v>
      </c>
      <c r="J106" s="142"/>
      <c r="K106" s="73">
        <f t="shared" si="7"/>
        <v>33.75</v>
      </c>
      <c r="L106" s="70"/>
      <c r="M106" s="75" t="str">
        <f t="shared" si="8"/>
        <v>Juin</v>
      </c>
    </row>
    <row r="107" spans="1:13">
      <c r="A107" s="67">
        <v>100</v>
      </c>
      <c r="B107" s="145" t="s">
        <v>202</v>
      </c>
      <c r="C107" s="145" t="s">
        <v>203</v>
      </c>
      <c r="D107" s="97">
        <v>14.5</v>
      </c>
      <c r="E107" s="19">
        <v>8.5</v>
      </c>
      <c r="F107" s="97">
        <f t="shared" si="9"/>
        <v>11.5</v>
      </c>
      <c r="G107" s="97">
        <f t="shared" si="5"/>
        <v>34.5</v>
      </c>
      <c r="H107" s="91"/>
      <c r="I107" s="73">
        <f t="shared" si="6"/>
        <v>34.5</v>
      </c>
      <c r="J107" s="142"/>
      <c r="K107" s="73">
        <f t="shared" si="7"/>
        <v>34.5</v>
      </c>
      <c r="L107" s="70"/>
      <c r="M107" s="75" t="str">
        <f t="shared" si="8"/>
        <v>Juin</v>
      </c>
    </row>
    <row r="108" spans="1:13">
      <c r="A108" s="67">
        <v>101</v>
      </c>
      <c r="B108" s="143" t="s">
        <v>204</v>
      </c>
      <c r="C108" s="143" t="s">
        <v>205</v>
      </c>
      <c r="D108" s="97">
        <v>0</v>
      </c>
      <c r="E108" s="19"/>
      <c r="F108" s="97">
        <f t="shared" si="9"/>
        <v>0</v>
      </c>
      <c r="G108" s="97">
        <f t="shared" si="5"/>
        <v>0</v>
      </c>
      <c r="H108" s="91"/>
      <c r="I108" s="73">
        <f t="shared" si="6"/>
        <v>0</v>
      </c>
      <c r="J108" s="142"/>
      <c r="K108" s="73">
        <f t="shared" si="7"/>
        <v>0</v>
      </c>
      <c r="L108" s="70"/>
      <c r="M108" s="75" t="str">
        <f t="shared" si="8"/>
        <v>Juin</v>
      </c>
    </row>
    <row r="109" spans="1:13">
      <c r="A109" s="67">
        <v>102</v>
      </c>
      <c r="B109" s="143" t="s">
        <v>206</v>
      </c>
      <c r="C109" s="143" t="s">
        <v>207</v>
      </c>
      <c r="D109" s="97">
        <v>10</v>
      </c>
      <c r="E109" s="19">
        <v>9.75</v>
      </c>
      <c r="F109" s="97">
        <f t="shared" si="9"/>
        <v>9.875</v>
      </c>
      <c r="G109" s="97">
        <f t="shared" si="5"/>
        <v>29.625</v>
      </c>
      <c r="H109" s="91"/>
      <c r="I109" s="73">
        <f t="shared" si="6"/>
        <v>29.625</v>
      </c>
      <c r="J109" s="142"/>
      <c r="K109" s="73">
        <f t="shared" si="7"/>
        <v>29.625</v>
      </c>
      <c r="L109" s="70"/>
      <c r="M109" s="75" t="str">
        <f t="shared" si="8"/>
        <v>Juin</v>
      </c>
    </row>
    <row r="110" spans="1:13">
      <c r="A110" s="67">
        <v>103</v>
      </c>
      <c r="B110" s="147" t="s">
        <v>208</v>
      </c>
      <c r="C110" s="147" t="s">
        <v>209</v>
      </c>
      <c r="D110" s="97"/>
      <c r="E110" s="19"/>
      <c r="F110" s="97">
        <f t="shared" si="9"/>
        <v>10</v>
      </c>
      <c r="G110" s="97">
        <f t="shared" si="5"/>
        <v>30</v>
      </c>
      <c r="H110" s="91"/>
      <c r="I110" s="73">
        <f t="shared" si="6"/>
        <v>30</v>
      </c>
      <c r="J110" s="142"/>
      <c r="K110" s="73">
        <f t="shared" si="7"/>
        <v>30</v>
      </c>
      <c r="L110" s="70">
        <v>30</v>
      </c>
      <c r="M110" s="75" t="str">
        <f t="shared" si="8"/>
        <v>Juin</v>
      </c>
    </row>
    <row r="111" spans="1:13">
      <c r="A111" s="67">
        <v>104</v>
      </c>
      <c r="B111" s="150" t="s">
        <v>210</v>
      </c>
      <c r="C111" s="150" t="s">
        <v>62</v>
      </c>
      <c r="D111" s="97">
        <v>14</v>
      </c>
      <c r="E111" s="19">
        <v>15</v>
      </c>
      <c r="F111" s="97">
        <f t="shared" si="9"/>
        <v>14.5</v>
      </c>
      <c r="G111" s="97">
        <f t="shared" si="5"/>
        <v>43.5</v>
      </c>
      <c r="H111" s="91"/>
      <c r="I111" s="73">
        <f t="shared" si="6"/>
        <v>43.5</v>
      </c>
      <c r="J111" s="142"/>
      <c r="K111" s="73">
        <f t="shared" si="7"/>
        <v>43.5</v>
      </c>
      <c r="L111" s="70"/>
      <c r="M111" s="75" t="str">
        <f t="shared" si="8"/>
        <v>Juin</v>
      </c>
    </row>
    <row r="112" spans="1:13">
      <c r="A112" s="67">
        <v>105</v>
      </c>
      <c r="B112" s="143" t="s">
        <v>211</v>
      </c>
      <c r="C112" s="143" t="s">
        <v>212</v>
      </c>
      <c r="D112" s="97">
        <v>12.5</v>
      </c>
      <c r="E112" s="19">
        <v>13</v>
      </c>
      <c r="F112" s="97">
        <f t="shared" si="9"/>
        <v>12.75</v>
      </c>
      <c r="G112" s="97">
        <f t="shared" si="5"/>
        <v>38.25</v>
      </c>
      <c r="H112" s="91"/>
      <c r="I112" s="73">
        <f t="shared" si="6"/>
        <v>38.25</v>
      </c>
      <c r="J112" s="142"/>
      <c r="K112" s="73">
        <f t="shared" si="7"/>
        <v>38.25</v>
      </c>
      <c r="L112" s="70"/>
      <c r="M112" s="75" t="str">
        <f t="shared" si="8"/>
        <v>Juin</v>
      </c>
    </row>
    <row r="113" spans="1:13">
      <c r="A113" s="67">
        <v>106</v>
      </c>
      <c r="B113" s="145" t="s">
        <v>213</v>
      </c>
      <c r="C113" s="145" t="s">
        <v>214</v>
      </c>
      <c r="D113" s="97">
        <v>11</v>
      </c>
      <c r="E113" s="19">
        <v>9.75</v>
      </c>
      <c r="F113" s="97">
        <f t="shared" si="9"/>
        <v>10.375</v>
      </c>
      <c r="G113" s="97">
        <f t="shared" si="5"/>
        <v>31.125</v>
      </c>
      <c r="H113" s="91"/>
      <c r="I113" s="73">
        <f t="shared" si="6"/>
        <v>31.125</v>
      </c>
      <c r="J113" s="142"/>
      <c r="K113" s="73">
        <f t="shared" si="7"/>
        <v>31.125</v>
      </c>
      <c r="L113" s="70"/>
      <c r="M113" s="75" t="str">
        <f t="shared" si="8"/>
        <v>Juin</v>
      </c>
    </row>
    <row r="114" spans="1:13">
      <c r="A114" s="67">
        <v>107</v>
      </c>
      <c r="B114" s="143" t="s">
        <v>215</v>
      </c>
      <c r="C114" s="143" t="s">
        <v>216</v>
      </c>
      <c r="D114" s="97">
        <v>16.25</v>
      </c>
      <c r="E114" s="19">
        <v>11.5</v>
      </c>
      <c r="F114" s="97">
        <f t="shared" si="9"/>
        <v>13.875</v>
      </c>
      <c r="G114" s="97">
        <f t="shared" si="5"/>
        <v>41.625</v>
      </c>
      <c r="H114" s="91"/>
      <c r="I114" s="73">
        <f t="shared" si="6"/>
        <v>41.625</v>
      </c>
      <c r="J114" s="142"/>
      <c r="K114" s="73">
        <f t="shared" si="7"/>
        <v>41.625</v>
      </c>
      <c r="L114" s="70"/>
      <c r="M114" s="75" t="str">
        <f t="shared" si="8"/>
        <v>Juin</v>
      </c>
    </row>
    <row r="115" spans="1:13">
      <c r="A115" s="67">
        <v>108</v>
      </c>
      <c r="B115" s="151" t="s">
        <v>217</v>
      </c>
      <c r="C115" s="151" t="s">
        <v>218</v>
      </c>
      <c r="D115" s="97">
        <v>7.5</v>
      </c>
      <c r="E115" s="19">
        <v>7</v>
      </c>
      <c r="F115" s="97">
        <f t="shared" si="9"/>
        <v>7.25</v>
      </c>
      <c r="G115" s="97">
        <f t="shared" si="5"/>
        <v>21.75</v>
      </c>
      <c r="H115" s="91"/>
      <c r="I115" s="73">
        <f t="shared" si="6"/>
        <v>21.75</v>
      </c>
      <c r="J115" s="142"/>
      <c r="K115" s="73">
        <f t="shared" si="7"/>
        <v>21.75</v>
      </c>
      <c r="L115" s="70"/>
      <c r="M115" s="75" t="str">
        <f t="shared" si="8"/>
        <v>Juin</v>
      </c>
    </row>
    <row r="116" spans="1:13">
      <c r="A116" s="67">
        <v>109</v>
      </c>
      <c r="B116" s="143" t="s">
        <v>219</v>
      </c>
      <c r="C116" s="143" t="s">
        <v>220</v>
      </c>
      <c r="D116" s="97">
        <v>7.75</v>
      </c>
      <c r="E116" s="19">
        <v>9.75</v>
      </c>
      <c r="F116" s="97">
        <f t="shared" si="9"/>
        <v>8.75</v>
      </c>
      <c r="G116" s="97">
        <f t="shared" si="5"/>
        <v>26.25</v>
      </c>
      <c r="H116" s="91"/>
      <c r="I116" s="73">
        <f t="shared" si="6"/>
        <v>26.25</v>
      </c>
      <c r="J116" s="142"/>
      <c r="K116" s="73">
        <f t="shared" si="7"/>
        <v>26.25</v>
      </c>
      <c r="L116" s="70"/>
      <c r="M116" s="75" t="str">
        <f t="shared" si="8"/>
        <v>Juin</v>
      </c>
    </row>
    <row r="117" spans="1:13">
      <c r="A117" s="67">
        <v>110</v>
      </c>
      <c r="B117" s="143" t="s">
        <v>221</v>
      </c>
      <c r="C117" s="143" t="s">
        <v>222</v>
      </c>
      <c r="D117" s="97">
        <v>15</v>
      </c>
      <c r="E117" s="19">
        <v>14.25</v>
      </c>
      <c r="F117" s="97">
        <f t="shared" si="9"/>
        <v>14.625</v>
      </c>
      <c r="G117" s="97">
        <f t="shared" si="5"/>
        <v>43.875</v>
      </c>
      <c r="H117" s="91"/>
      <c r="I117" s="73">
        <f t="shared" si="6"/>
        <v>43.875</v>
      </c>
      <c r="J117" s="142"/>
      <c r="K117" s="73">
        <f t="shared" si="7"/>
        <v>43.875</v>
      </c>
      <c r="L117" s="70"/>
      <c r="M117" s="75" t="str">
        <f t="shared" si="8"/>
        <v>Juin</v>
      </c>
    </row>
    <row r="118" spans="1:13">
      <c r="A118" s="67">
        <v>111</v>
      </c>
      <c r="B118" s="143" t="s">
        <v>223</v>
      </c>
      <c r="C118" s="143" t="s">
        <v>224</v>
      </c>
      <c r="D118" s="97">
        <v>12.25</v>
      </c>
      <c r="E118" s="19">
        <v>12.5</v>
      </c>
      <c r="F118" s="97">
        <f t="shared" si="9"/>
        <v>12.375</v>
      </c>
      <c r="G118" s="97">
        <f t="shared" si="5"/>
        <v>37.125</v>
      </c>
      <c r="H118" s="91"/>
      <c r="I118" s="73">
        <f t="shared" si="6"/>
        <v>37.125</v>
      </c>
      <c r="J118" s="142"/>
      <c r="K118" s="73">
        <f t="shared" si="7"/>
        <v>37.125</v>
      </c>
      <c r="L118" s="70"/>
      <c r="M118" s="75" t="str">
        <f t="shared" si="8"/>
        <v>Juin</v>
      </c>
    </row>
    <row r="119" spans="1:13">
      <c r="A119" s="67">
        <v>112</v>
      </c>
      <c r="B119" s="143" t="s">
        <v>225</v>
      </c>
      <c r="C119" s="143" t="s">
        <v>226</v>
      </c>
      <c r="D119" s="97">
        <v>14.75</v>
      </c>
      <c r="E119" s="19">
        <v>7</v>
      </c>
      <c r="F119" s="97">
        <f t="shared" si="9"/>
        <v>10.875</v>
      </c>
      <c r="G119" s="97">
        <f t="shared" si="5"/>
        <v>32.625</v>
      </c>
      <c r="H119" s="91"/>
      <c r="I119" s="73">
        <f t="shared" si="6"/>
        <v>32.625</v>
      </c>
      <c r="J119" s="142"/>
      <c r="K119" s="73">
        <f t="shared" si="7"/>
        <v>32.625</v>
      </c>
      <c r="L119" s="70"/>
      <c r="M119" s="75" t="str">
        <f t="shared" si="8"/>
        <v>Juin</v>
      </c>
    </row>
    <row r="120" spans="1:13">
      <c r="A120" s="67">
        <v>113</v>
      </c>
      <c r="B120" s="143" t="s">
        <v>227</v>
      </c>
      <c r="C120" s="143" t="s">
        <v>192</v>
      </c>
      <c r="D120" s="97">
        <v>7.5</v>
      </c>
      <c r="E120" s="19">
        <v>4.75</v>
      </c>
      <c r="F120" s="97">
        <f t="shared" si="9"/>
        <v>6.125</v>
      </c>
      <c r="G120" s="97">
        <f t="shared" si="5"/>
        <v>18.375</v>
      </c>
      <c r="H120" s="91"/>
      <c r="I120" s="73">
        <f t="shared" si="6"/>
        <v>18.375</v>
      </c>
      <c r="J120" s="142"/>
      <c r="K120" s="73">
        <f t="shared" si="7"/>
        <v>18.375</v>
      </c>
      <c r="L120" s="70"/>
      <c r="M120" s="75" t="str">
        <f t="shared" si="8"/>
        <v>Juin</v>
      </c>
    </row>
    <row r="121" spans="1:13">
      <c r="A121" s="67">
        <v>114</v>
      </c>
      <c r="B121" s="143" t="s">
        <v>228</v>
      </c>
      <c r="C121" s="143" t="s">
        <v>229</v>
      </c>
      <c r="D121" s="97">
        <v>9.5</v>
      </c>
      <c r="E121" s="19">
        <v>13.5</v>
      </c>
      <c r="F121" s="97">
        <f t="shared" si="9"/>
        <v>11.5</v>
      </c>
      <c r="G121" s="97">
        <f t="shared" si="5"/>
        <v>34.5</v>
      </c>
      <c r="H121" s="91"/>
      <c r="I121" s="73">
        <f t="shared" si="6"/>
        <v>34.5</v>
      </c>
      <c r="J121" s="142"/>
      <c r="K121" s="73">
        <f t="shared" si="7"/>
        <v>34.5</v>
      </c>
      <c r="L121" s="70"/>
      <c r="M121" s="75" t="str">
        <f t="shared" si="8"/>
        <v>Juin</v>
      </c>
    </row>
    <row r="122" spans="1:13">
      <c r="A122" s="67">
        <v>115</v>
      </c>
      <c r="B122" s="143" t="s">
        <v>230</v>
      </c>
      <c r="C122" s="143" t="s">
        <v>231</v>
      </c>
      <c r="D122" s="97"/>
      <c r="E122" s="19"/>
      <c r="F122" s="97">
        <f t="shared" si="9"/>
        <v>11</v>
      </c>
      <c r="G122" s="97">
        <f t="shared" si="5"/>
        <v>33</v>
      </c>
      <c r="H122" s="91"/>
      <c r="I122" s="73">
        <f t="shared" si="6"/>
        <v>33</v>
      </c>
      <c r="J122" s="142"/>
      <c r="K122" s="73">
        <f t="shared" si="7"/>
        <v>33</v>
      </c>
      <c r="L122" s="70">
        <v>33</v>
      </c>
      <c r="M122" s="75" t="str">
        <f t="shared" si="8"/>
        <v>Juin</v>
      </c>
    </row>
    <row r="123" spans="1:13">
      <c r="A123" s="67">
        <v>116</v>
      </c>
      <c r="B123" s="143" t="s">
        <v>232</v>
      </c>
      <c r="C123" s="143" t="s">
        <v>233</v>
      </c>
      <c r="D123" s="97">
        <v>14</v>
      </c>
      <c r="E123" s="19">
        <v>6.25</v>
      </c>
      <c r="F123" s="97">
        <f t="shared" si="9"/>
        <v>10.125</v>
      </c>
      <c r="G123" s="97">
        <f t="shared" si="5"/>
        <v>30.375</v>
      </c>
      <c r="H123" s="91"/>
      <c r="I123" s="73">
        <f t="shared" si="6"/>
        <v>30.375</v>
      </c>
      <c r="J123" s="142"/>
      <c r="K123" s="73">
        <f t="shared" si="7"/>
        <v>30.375</v>
      </c>
      <c r="L123" s="70"/>
      <c r="M123" s="75" t="str">
        <f t="shared" si="8"/>
        <v>Juin</v>
      </c>
    </row>
    <row r="124" spans="1:13">
      <c r="A124" s="67">
        <v>117</v>
      </c>
      <c r="B124" s="147" t="s">
        <v>234</v>
      </c>
      <c r="C124" s="147" t="s">
        <v>98</v>
      </c>
      <c r="D124" s="97"/>
      <c r="E124" s="19"/>
      <c r="F124" s="97">
        <f t="shared" si="9"/>
        <v>12</v>
      </c>
      <c r="G124" s="97">
        <f t="shared" si="5"/>
        <v>36</v>
      </c>
      <c r="H124" s="91"/>
      <c r="I124" s="73">
        <f t="shared" si="6"/>
        <v>36</v>
      </c>
      <c r="J124" s="142"/>
      <c r="K124" s="73">
        <f t="shared" si="7"/>
        <v>36</v>
      </c>
      <c r="L124" s="70">
        <v>36</v>
      </c>
      <c r="M124" s="75" t="str">
        <f t="shared" si="8"/>
        <v>Juin</v>
      </c>
    </row>
    <row r="125" spans="1:13">
      <c r="A125" s="67">
        <v>118</v>
      </c>
      <c r="B125" s="143" t="s">
        <v>237</v>
      </c>
      <c r="C125" s="143" t="s">
        <v>238</v>
      </c>
      <c r="D125" s="97">
        <v>14.75</v>
      </c>
      <c r="E125" s="19">
        <v>10</v>
      </c>
      <c r="F125" s="97">
        <f t="shared" si="9"/>
        <v>12.375</v>
      </c>
      <c r="G125" s="97">
        <f t="shared" si="5"/>
        <v>37.125</v>
      </c>
      <c r="H125" s="91"/>
      <c r="I125" s="73">
        <f t="shared" si="6"/>
        <v>37.125</v>
      </c>
      <c r="J125" s="142"/>
      <c r="K125" s="73">
        <f t="shared" si="7"/>
        <v>37.125</v>
      </c>
      <c r="L125" s="70"/>
      <c r="M125" s="75" t="str">
        <f t="shared" si="8"/>
        <v>Juin</v>
      </c>
    </row>
    <row r="126" spans="1:13">
      <c r="A126" s="67">
        <v>119</v>
      </c>
      <c r="B126" s="145" t="s">
        <v>235</v>
      </c>
      <c r="C126" s="145" t="s">
        <v>236</v>
      </c>
      <c r="D126" s="97">
        <v>6.75</v>
      </c>
      <c r="E126" s="19">
        <v>10.25</v>
      </c>
      <c r="F126" s="97">
        <f t="shared" si="9"/>
        <v>8.5</v>
      </c>
      <c r="G126" s="97">
        <f t="shared" si="5"/>
        <v>25.5</v>
      </c>
      <c r="H126" s="91"/>
      <c r="I126" s="73">
        <f t="shared" si="6"/>
        <v>25.5</v>
      </c>
      <c r="J126" s="142"/>
      <c r="K126" s="73">
        <f t="shared" si="7"/>
        <v>25.5</v>
      </c>
      <c r="L126" s="70"/>
      <c r="M126" s="75" t="str">
        <f t="shared" si="8"/>
        <v>Juin</v>
      </c>
    </row>
    <row r="127" spans="1:13">
      <c r="A127" s="67">
        <v>120</v>
      </c>
      <c r="B127" s="143" t="s">
        <v>239</v>
      </c>
      <c r="C127" s="143" t="s">
        <v>240</v>
      </c>
      <c r="D127" s="97">
        <v>6.5</v>
      </c>
      <c r="E127" s="19">
        <v>5.75</v>
      </c>
      <c r="F127" s="97">
        <f t="shared" si="9"/>
        <v>6.125</v>
      </c>
      <c r="G127" s="97">
        <f t="shared" si="5"/>
        <v>18.375</v>
      </c>
      <c r="H127" s="91"/>
      <c r="I127" s="73">
        <f t="shared" si="6"/>
        <v>18.375</v>
      </c>
      <c r="J127" s="142"/>
      <c r="K127" s="73">
        <f t="shared" si="7"/>
        <v>18.375</v>
      </c>
      <c r="L127" s="70"/>
      <c r="M127" s="75" t="str">
        <f t="shared" si="8"/>
        <v>Juin</v>
      </c>
    </row>
    <row r="128" spans="1:13">
      <c r="A128" s="67">
        <v>121</v>
      </c>
      <c r="B128" s="147" t="s">
        <v>241</v>
      </c>
      <c r="C128" s="147" t="s">
        <v>242</v>
      </c>
      <c r="D128" s="97"/>
      <c r="E128" s="19"/>
      <c r="F128" s="97">
        <f t="shared" si="9"/>
        <v>12</v>
      </c>
      <c r="G128" s="97">
        <f t="shared" si="5"/>
        <v>36</v>
      </c>
      <c r="H128" s="91"/>
      <c r="I128" s="73">
        <f t="shared" si="6"/>
        <v>36</v>
      </c>
      <c r="J128" s="142"/>
      <c r="K128" s="73">
        <f t="shared" si="7"/>
        <v>36</v>
      </c>
      <c r="L128" s="70">
        <v>36</v>
      </c>
      <c r="M128" s="75" t="str">
        <f t="shared" si="8"/>
        <v>Juin</v>
      </c>
    </row>
    <row r="129" spans="1:13">
      <c r="A129" s="67">
        <v>122</v>
      </c>
      <c r="B129" s="147" t="s">
        <v>243</v>
      </c>
      <c r="C129" s="147" t="s">
        <v>244</v>
      </c>
      <c r="D129" s="97"/>
      <c r="E129" s="19"/>
      <c r="F129" s="97">
        <f t="shared" si="9"/>
        <v>12</v>
      </c>
      <c r="G129" s="97">
        <f t="shared" si="5"/>
        <v>36</v>
      </c>
      <c r="H129" s="91"/>
      <c r="I129" s="73">
        <f t="shared" si="6"/>
        <v>36</v>
      </c>
      <c r="J129" s="142"/>
      <c r="K129" s="73">
        <f t="shared" si="7"/>
        <v>36</v>
      </c>
      <c r="L129" s="70">
        <v>36</v>
      </c>
      <c r="M129" s="75" t="str">
        <f t="shared" si="8"/>
        <v>Juin</v>
      </c>
    </row>
    <row r="130" spans="1:13">
      <c r="A130" s="67">
        <v>123</v>
      </c>
      <c r="B130" s="147" t="s">
        <v>245</v>
      </c>
      <c r="C130" s="147" t="s">
        <v>246</v>
      </c>
      <c r="D130" s="97"/>
      <c r="E130" s="19"/>
      <c r="F130" s="97">
        <f t="shared" si="9"/>
        <v>10.583333333333334</v>
      </c>
      <c r="G130" s="97">
        <f t="shared" si="5"/>
        <v>31.75</v>
      </c>
      <c r="H130" s="91"/>
      <c r="I130" s="73">
        <f t="shared" si="6"/>
        <v>31.75</v>
      </c>
      <c r="J130" s="142"/>
      <c r="K130" s="73">
        <f t="shared" si="7"/>
        <v>31.75</v>
      </c>
      <c r="L130" s="70">
        <v>31.75</v>
      </c>
      <c r="M130" s="75" t="str">
        <f t="shared" si="8"/>
        <v>Juin</v>
      </c>
    </row>
    <row r="131" spans="1:13">
      <c r="A131" s="67">
        <v>124</v>
      </c>
      <c r="B131" s="143" t="s">
        <v>247</v>
      </c>
      <c r="C131" s="143" t="s">
        <v>248</v>
      </c>
      <c r="D131" s="97">
        <v>17.25</v>
      </c>
      <c r="E131" s="19">
        <v>13</v>
      </c>
      <c r="F131" s="97">
        <f t="shared" si="9"/>
        <v>15.125</v>
      </c>
      <c r="G131" s="97">
        <f t="shared" si="5"/>
        <v>45.375</v>
      </c>
      <c r="H131" s="91"/>
      <c r="I131" s="73">
        <f t="shared" si="6"/>
        <v>45.375</v>
      </c>
      <c r="J131" s="142"/>
      <c r="K131" s="73">
        <f t="shared" si="7"/>
        <v>45.375</v>
      </c>
      <c r="L131" s="70"/>
      <c r="M131" s="75" t="str">
        <f t="shared" si="8"/>
        <v>Juin</v>
      </c>
    </row>
    <row r="132" spans="1:13">
      <c r="A132" s="67">
        <v>125</v>
      </c>
      <c r="B132" s="143" t="s">
        <v>249</v>
      </c>
      <c r="C132" s="143" t="s">
        <v>38</v>
      </c>
      <c r="D132" s="97">
        <v>8.75</v>
      </c>
      <c r="E132" s="19">
        <v>8</v>
      </c>
      <c r="F132" s="97">
        <f t="shared" si="9"/>
        <v>8.375</v>
      </c>
      <c r="G132" s="97">
        <f t="shared" si="5"/>
        <v>25.125</v>
      </c>
      <c r="H132" s="91"/>
      <c r="I132" s="73">
        <f t="shared" si="6"/>
        <v>25.125</v>
      </c>
      <c r="J132" s="142"/>
      <c r="K132" s="73">
        <f t="shared" si="7"/>
        <v>25.125</v>
      </c>
      <c r="L132" s="70"/>
      <c r="M132" s="75" t="str">
        <f t="shared" si="8"/>
        <v>Juin</v>
      </c>
    </row>
    <row r="133" spans="1:13">
      <c r="A133" s="67">
        <v>126</v>
      </c>
      <c r="B133" s="143" t="s">
        <v>250</v>
      </c>
      <c r="C133" s="143" t="s">
        <v>251</v>
      </c>
      <c r="D133" s="97">
        <v>10</v>
      </c>
      <c r="E133" s="19">
        <v>3.75</v>
      </c>
      <c r="F133" s="97">
        <f t="shared" si="9"/>
        <v>6.875</v>
      </c>
      <c r="G133" s="97">
        <f t="shared" si="5"/>
        <v>20.625</v>
      </c>
      <c r="H133" s="91"/>
      <c r="I133" s="73">
        <f t="shared" si="6"/>
        <v>20.625</v>
      </c>
      <c r="J133" s="142"/>
      <c r="K133" s="73">
        <f t="shared" si="7"/>
        <v>20.625</v>
      </c>
      <c r="L133" s="70"/>
      <c r="M133" s="75" t="str">
        <f t="shared" si="8"/>
        <v>Juin</v>
      </c>
    </row>
    <row r="134" spans="1:13">
      <c r="A134" s="67">
        <v>127</v>
      </c>
      <c r="B134" s="150" t="s">
        <v>252</v>
      </c>
      <c r="C134" s="150" t="s">
        <v>253</v>
      </c>
      <c r="D134" s="97">
        <v>13</v>
      </c>
      <c r="E134" s="19">
        <v>9.5</v>
      </c>
      <c r="F134" s="97">
        <f t="shared" si="9"/>
        <v>11.25</v>
      </c>
      <c r="G134" s="97">
        <f t="shared" si="5"/>
        <v>33.75</v>
      </c>
      <c r="H134" s="91"/>
      <c r="I134" s="73">
        <f t="shared" si="6"/>
        <v>33.75</v>
      </c>
      <c r="J134" s="142"/>
      <c r="K134" s="73">
        <f t="shared" si="7"/>
        <v>33.75</v>
      </c>
      <c r="L134" s="70"/>
      <c r="M134" s="75" t="str">
        <f t="shared" si="8"/>
        <v>Juin</v>
      </c>
    </row>
    <row r="135" spans="1:13">
      <c r="A135" s="67">
        <v>128</v>
      </c>
      <c r="B135" s="145" t="s">
        <v>254</v>
      </c>
      <c r="C135" s="145" t="s">
        <v>255</v>
      </c>
      <c r="D135" s="97">
        <v>4</v>
      </c>
      <c r="E135" s="19">
        <v>4.25</v>
      </c>
      <c r="F135" s="97">
        <f t="shared" si="9"/>
        <v>4.125</v>
      </c>
      <c r="G135" s="97">
        <f t="shared" si="5"/>
        <v>12.375</v>
      </c>
      <c r="H135" s="91"/>
      <c r="I135" s="73">
        <f t="shared" si="6"/>
        <v>12.375</v>
      </c>
      <c r="J135" s="142"/>
      <c r="K135" s="73">
        <f t="shared" si="7"/>
        <v>12.375</v>
      </c>
      <c r="L135" s="70"/>
      <c r="M135" s="75" t="str">
        <f t="shared" si="8"/>
        <v>Juin</v>
      </c>
    </row>
    <row r="136" spans="1:13">
      <c r="A136" s="67">
        <v>129</v>
      </c>
      <c r="B136" s="143" t="s">
        <v>256</v>
      </c>
      <c r="C136" s="143" t="s">
        <v>257</v>
      </c>
      <c r="D136" s="97">
        <v>16.25</v>
      </c>
      <c r="E136" s="19">
        <v>13</v>
      </c>
      <c r="F136" s="97">
        <f t="shared" si="9"/>
        <v>14.625</v>
      </c>
      <c r="G136" s="97">
        <f t="shared" ref="G136:G199" si="10">F136*3</f>
        <v>43.875</v>
      </c>
      <c r="H136" s="91"/>
      <c r="I136" s="73">
        <f t="shared" ref="I136:I199" si="11">MAX(H136*3,G136)</f>
        <v>43.875</v>
      </c>
      <c r="J136" s="142"/>
      <c r="K136" s="73">
        <f t="shared" ref="K136:K199" si="12">MAX(I136,J136*3)</f>
        <v>43.875</v>
      </c>
      <c r="L136" s="70"/>
      <c r="M136" s="75" t="str">
        <f t="shared" ref="M136:M199" si="13">IF(ISBLANK(J136),IF(ISBLANK(H136),"Juin","Synthèse"),"Rattrapage")</f>
        <v>Juin</v>
      </c>
    </row>
    <row r="137" spans="1:13">
      <c r="A137" s="67">
        <v>130</v>
      </c>
      <c r="B137" s="143" t="s">
        <v>258</v>
      </c>
      <c r="C137" s="143" t="s">
        <v>259</v>
      </c>
      <c r="D137" s="97">
        <v>5.25</v>
      </c>
      <c r="E137" s="19">
        <v>6</v>
      </c>
      <c r="F137" s="97">
        <f t="shared" ref="F137:F200" si="14">IF(AND(D137=0,E137=0),L137/3,(D137+E137)/2)</f>
        <v>5.625</v>
      </c>
      <c r="G137" s="97">
        <f t="shared" si="10"/>
        <v>16.875</v>
      </c>
      <c r="H137" s="91"/>
      <c r="I137" s="73">
        <f t="shared" si="11"/>
        <v>16.875</v>
      </c>
      <c r="J137" s="142"/>
      <c r="K137" s="73">
        <f t="shared" si="12"/>
        <v>16.875</v>
      </c>
      <c r="L137" s="70"/>
      <c r="M137" s="75" t="str">
        <f t="shared" si="13"/>
        <v>Juin</v>
      </c>
    </row>
    <row r="138" spans="1:13">
      <c r="A138" s="67">
        <v>131</v>
      </c>
      <c r="B138" s="147" t="s">
        <v>260</v>
      </c>
      <c r="C138" s="147" t="s">
        <v>261</v>
      </c>
      <c r="D138" s="97"/>
      <c r="E138" s="19"/>
      <c r="F138" s="97">
        <f t="shared" si="14"/>
        <v>12</v>
      </c>
      <c r="G138" s="97">
        <f t="shared" si="10"/>
        <v>36</v>
      </c>
      <c r="H138" s="91"/>
      <c r="I138" s="73">
        <f t="shared" si="11"/>
        <v>36</v>
      </c>
      <c r="J138" s="142"/>
      <c r="K138" s="73">
        <f t="shared" si="12"/>
        <v>36</v>
      </c>
      <c r="L138" s="70">
        <v>36</v>
      </c>
      <c r="M138" s="75" t="str">
        <f t="shared" si="13"/>
        <v>Juin</v>
      </c>
    </row>
    <row r="139" spans="1:13">
      <c r="A139" s="67">
        <v>132</v>
      </c>
      <c r="B139" s="143" t="s">
        <v>262</v>
      </c>
      <c r="C139" s="143" t="s">
        <v>263</v>
      </c>
      <c r="D139" s="97">
        <v>17.25</v>
      </c>
      <c r="E139" s="19">
        <v>15.75</v>
      </c>
      <c r="F139" s="97">
        <f t="shared" si="14"/>
        <v>16.5</v>
      </c>
      <c r="G139" s="97">
        <f t="shared" si="10"/>
        <v>49.5</v>
      </c>
      <c r="H139" s="91"/>
      <c r="I139" s="73">
        <f t="shared" si="11"/>
        <v>49.5</v>
      </c>
      <c r="J139" s="142"/>
      <c r="K139" s="73">
        <f t="shared" si="12"/>
        <v>49.5</v>
      </c>
      <c r="L139" s="70"/>
      <c r="M139" s="75" t="str">
        <f t="shared" si="13"/>
        <v>Juin</v>
      </c>
    </row>
    <row r="140" spans="1:13">
      <c r="A140" s="67">
        <v>133</v>
      </c>
      <c r="B140" s="143" t="s">
        <v>264</v>
      </c>
      <c r="C140" s="143" t="s">
        <v>265</v>
      </c>
      <c r="D140" s="97">
        <v>7.75</v>
      </c>
      <c r="E140" s="19">
        <v>8</v>
      </c>
      <c r="F140" s="97">
        <f t="shared" si="14"/>
        <v>7.875</v>
      </c>
      <c r="G140" s="97">
        <f t="shared" si="10"/>
        <v>23.625</v>
      </c>
      <c r="H140" s="91"/>
      <c r="I140" s="73">
        <f t="shared" si="11"/>
        <v>23.625</v>
      </c>
      <c r="J140" s="142"/>
      <c r="K140" s="73">
        <f t="shared" si="12"/>
        <v>23.625</v>
      </c>
      <c r="L140" s="70"/>
      <c r="M140" s="75" t="str">
        <f t="shared" si="13"/>
        <v>Juin</v>
      </c>
    </row>
    <row r="141" spans="1:13">
      <c r="A141" s="67">
        <v>134</v>
      </c>
      <c r="B141" s="143" t="s">
        <v>266</v>
      </c>
      <c r="C141" s="143" t="s">
        <v>267</v>
      </c>
      <c r="D141" s="97">
        <v>13.25</v>
      </c>
      <c r="E141" s="19">
        <v>6.75</v>
      </c>
      <c r="F141" s="97">
        <f t="shared" si="14"/>
        <v>10</v>
      </c>
      <c r="G141" s="97">
        <f t="shared" si="10"/>
        <v>30</v>
      </c>
      <c r="H141" s="91"/>
      <c r="I141" s="73">
        <f t="shared" si="11"/>
        <v>30</v>
      </c>
      <c r="J141" s="142"/>
      <c r="K141" s="73">
        <f t="shared" si="12"/>
        <v>30</v>
      </c>
      <c r="L141" s="70"/>
      <c r="M141" s="75" t="str">
        <f t="shared" si="13"/>
        <v>Juin</v>
      </c>
    </row>
    <row r="142" spans="1:13">
      <c r="A142" s="67">
        <v>135</v>
      </c>
      <c r="B142" s="143" t="s">
        <v>268</v>
      </c>
      <c r="C142" s="143" t="s">
        <v>242</v>
      </c>
      <c r="D142" s="97">
        <v>15.75</v>
      </c>
      <c r="E142" s="19">
        <v>14.75</v>
      </c>
      <c r="F142" s="97">
        <f t="shared" si="14"/>
        <v>15.25</v>
      </c>
      <c r="G142" s="97">
        <f t="shared" si="10"/>
        <v>45.75</v>
      </c>
      <c r="H142" s="91"/>
      <c r="I142" s="73">
        <f t="shared" si="11"/>
        <v>45.75</v>
      </c>
      <c r="J142" s="142"/>
      <c r="K142" s="73">
        <f t="shared" si="12"/>
        <v>45.75</v>
      </c>
      <c r="L142" s="70"/>
      <c r="M142" s="75" t="str">
        <f t="shared" si="13"/>
        <v>Juin</v>
      </c>
    </row>
    <row r="143" spans="1:13">
      <c r="A143" s="67">
        <v>136</v>
      </c>
      <c r="B143" s="143" t="s">
        <v>269</v>
      </c>
      <c r="C143" s="143" t="s">
        <v>270</v>
      </c>
      <c r="D143" s="97">
        <v>5.75</v>
      </c>
      <c r="E143" s="19">
        <v>6.25</v>
      </c>
      <c r="F143" s="97">
        <f t="shared" si="14"/>
        <v>6</v>
      </c>
      <c r="G143" s="97">
        <f t="shared" si="10"/>
        <v>18</v>
      </c>
      <c r="H143" s="91"/>
      <c r="I143" s="73">
        <f t="shared" si="11"/>
        <v>18</v>
      </c>
      <c r="J143" s="142"/>
      <c r="K143" s="73">
        <f t="shared" si="12"/>
        <v>18</v>
      </c>
      <c r="L143" s="70"/>
      <c r="M143" s="75" t="str">
        <f t="shared" si="13"/>
        <v>Juin</v>
      </c>
    </row>
    <row r="144" spans="1:13">
      <c r="A144" s="67">
        <v>137</v>
      </c>
      <c r="B144" s="145" t="s">
        <v>271</v>
      </c>
      <c r="C144" s="145" t="s">
        <v>272</v>
      </c>
      <c r="D144" s="97">
        <v>4</v>
      </c>
      <c r="E144" s="19">
        <v>3.5</v>
      </c>
      <c r="F144" s="97">
        <f t="shared" si="14"/>
        <v>3.75</v>
      </c>
      <c r="G144" s="97">
        <f t="shared" si="10"/>
        <v>11.25</v>
      </c>
      <c r="H144" s="91"/>
      <c r="I144" s="73">
        <f t="shared" si="11"/>
        <v>11.25</v>
      </c>
      <c r="J144" s="142"/>
      <c r="K144" s="73">
        <f t="shared" si="12"/>
        <v>11.25</v>
      </c>
      <c r="L144" s="70"/>
      <c r="M144" s="75" t="str">
        <f t="shared" si="13"/>
        <v>Juin</v>
      </c>
    </row>
    <row r="145" spans="1:13">
      <c r="A145" s="67">
        <v>138</v>
      </c>
      <c r="B145" s="145" t="s">
        <v>273</v>
      </c>
      <c r="C145" s="145" t="s">
        <v>274</v>
      </c>
      <c r="D145" s="97">
        <v>9</v>
      </c>
      <c r="E145" s="19">
        <v>9.75</v>
      </c>
      <c r="F145" s="97">
        <f t="shared" si="14"/>
        <v>9.375</v>
      </c>
      <c r="G145" s="97">
        <f t="shared" si="10"/>
        <v>28.125</v>
      </c>
      <c r="H145" s="91"/>
      <c r="I145" s="73">
        <f t="shared" si="11"/>
        <v>28.125</v>
      </c>
      <c r="J145" s="142"/>
      <c r="K145" s="73">
        <f t="shared" si="12"/>
        <v>28.125</v>
      </c>
      <c r="L145" s="70"/>
      <c r="M145" s="75" t="str">
        <f t="shared" si="13"/>
        <v>Juin</v>
      </c>
    </row>
    <row r="146" spans="1:13">
      <c r="A146" s="67">
        <v>139</v>
      </c>
      <c r="B146" s="143" t="s">
        <v>275</v>
      </c>
      <c r="C146" s="143" t="s">
        <v>276</v>
      </c>
      <c r="D146" s="97">
        <v>13.25</v>
      </c>
      <c r="E146" s="19">
        <v>8.75</v>
      </c>
      <c r="F146" s="97">
        <f t="shared" si="14"/>
        <v>11</v>
      </c>
      <c r="G146" s="97">
        <f t="shared" si="10"/>
        <v>33</v>
      </c>
      <c r="H146" s="91"/>
      <c r="I146" s="73">
        <f t="shared" si="11"/>
        <v>33</v>
      </c>
      <c r="J146" s="142"/>
      <c r="K146" s="73">
        <f t="shared" si="12"/>
        <v>33</v>
      </c>
      <c r="L146" s="70"/>
      <c r="M146" s="75" t="str">
        <f t="shared" si="13"/>
        <v>Juin</v>
      </c>
    </row>
    <row r="147" spans="1:13">
      <c r="A147" s="67">
        <v>140</v>
      </c>
      <c r="B147" s="143" t="s">
        <v>277</v>
      </c>
      <c r="C147" s="143" t="s">
        <v>278</v>
      </c>
      <c r="D147" s="97">
        <v>12</v>
      </c>
      <c r="E147" s="19">
        <v>13.25</v>
      </c>
      <c r="F147" s="97">
        <f t="shared" si="14"/>
        <v>12.625</v>
      </c>
      <c r="G147" s="97">
        <f t="shared" si="10"/>
        <v>37.875</v>
      </c>
      <c r="H147" s="91"/>
      <c r="I147" s="73">
        <f t="shared" si="11"/>
        <v>37.875</v>
      </c>
      <c r="J147" s="142"/>
      <c r="K147" s="73">
        <f t="shared" si="12"/>
        <v>37.875</v>
      </c>
      <c r="L147" s="70"/>
      <c r="M147" s="75" t="str">
        <f t="shared" si="13"/>
        <v>Juin</v>
      </c>
    </row>
    <row r="148" spans="1:13">
      <c r="A148" s="67">
        <v>141</v>
      </c>
      <c r="B148" s="143" t="s">
        <v>279</v>
      </c>
      <c r="C148" s="143" t="s">
        <v>280</v>
      </c>
      <c r="D148" s="97">
        <v>17</v>
      </c>
      <c r="E148" s="19">
        <v>12.25</v>
      </c>
      <c r="F148" s="97">
        <f t="shared" si="14"/>
        <v>14.625</v>
      </c>
      <c r="G148" s="97">
        <f t="shared" si="10"/>
        <v>43.875</v>
      </c>
      <c r="H148" s="91"/>
      <c r="I148" s="73">
        <f t="shared" si="11"/>
        <v>43.875</v>
      </c>
      <c r="J148" s="142"/>
      <c r="K148" s="73">
        <f t="shared" si="12"/>
        <v>43.875</v>
      </c>
      <c r="L148" s="70"/>
      <c r="M148" s="75" t="str">
        <f t="shared" si="13"/>
        <v>Juin</v>
      </c>
    </row>
    <row r="149" spans="1:13">
      <c r="A149" s="67">
        <v>142</v>
      </c>
      <c r="B149" s="143" t="s">
        <v>285</v>
      </c>
      <c r="C149" s="143" t="s">
        <v>286</v>
      </c>
      <c r="D149" s="97">
        <v>11.75</v>
      </c>
      <c r="E149" s="19">
        <v>9</v>
      </c>
      <c r="F149" s="97">
        <f t="shared" si="14"/>
        <v>10.375</v>
      </c>
      <c r="G149" s="97">
        <f t="shared" si="10"/>
        <v>31.125</v>
      </c>
      <c r="H149" s="91"/>
      <c r="I149" s="73">
        <f t="shared" si="11"/>
        <v>31.125</v>
      </c>
      <c r="J149" s="142"/>
      <c r="K149" s="73">
        <f t="shared" si="12"/>
        <v>31.125</v>
      </c>
      <c r="L149" s="70"/>
      <c r="M149" s="75" t="str">
        <f t="shared" si="13"/>
        <v>Juin</v>
      </c>
    </row>
    <row r="150" spans="1:13">
      <c r="A150" s="67">
        <v>143</v>
      </c>
      <c r="B150" s="143" t="s">
        <v>281</v>
      </c>
      <c r="C150" s="143" t="s">
        <v>282</v>
      </c>
      <c r="D150" s="97">
        <v>10.75</v>
      </c>
      <c r="E150" s="19">
        <v>9.5</v>
      </c>
      <c r="F150" s="97">
        <f t="shared" si="14"/>
        <v>10.125</v>
      </c>
      <c r="G150" s="97">
        <f t="shared" si="10"/>
        <v>30.375</v>
      </c>
      <c r="H150" s="91"/>
      <c r="I150" s="73">
        <f t="shared" si="11"/>
        <v>30.375</v>
      </c>
      <c r="J150" s="142"/>
      <c r="K150" s="73">
        <f t="shared" si="12"/>
        <v>30.375</v>
      </c>
      <c r="L150" s="70"/>
      <c r="M150" s="75" t="str">
        <f t="shared" si="13"/>
        <v>Juin</v>
      </c>
    </row>
    <row r="151" spans="1:13">
      <c r="A151" s="67">
        <v>144</v>
      </c>
      <c r="B151" s="145" t="s">
        <v>283</v>
      </c>
      <c r="C151" s="145" t="s">
        <v>284</v>
      </c>
      <c r="D151" s="97">
        <v>12</v>
      </c>
      <c r="E151" s="19">
        <v>7.75</v>
      </c>
      <c r="F151" s="97">
        <f t="shared" si="14"/>
        <v>9.875</v>
      </c>
      <c r="G151" s="97">
        <f t="shared" si="10"/>
        <v>29.625</v>
      </c>
      <c r="H151" s="91"/>
      <c r="I151" s="73">
        <f t="shared" si="11"/>
        <v>29.625</v>
      </c>
      <c r="J151" s="142"/>
      <c r="K151" s="73">
        <f t="shared" si="12"/>
        <v>29.625</v>
      </c>
      <c r="L151" s="70"/>
      <c r="M151" s="75" t="str">
        <f t="shared" si="13"/>
        <v>Juin</v>
      </c>
    </row>
    <row r="152" spans="1:13">
      <c r="A152" s="67">
        <v>145</v>
      </c>
      <c r="B152" s="145" t="s">
        <v>287</v>
      </c>
      <c r="C152" s="145" t="s">
        <v>288</v>
      </c>
      <c r="D152" s="97">
        <v>13.5</v>
      </c>
      <c r="E152" s="19">
        <v>9.75</v>
      </c>
      <c r="F152" s="97">
        <f t="shared" si="14"/>
        <v>11.625</v>
      </c>
      <c r="G152" s="97">
        <f t="shared" si="10"/>
        <v>34.875</v>
      </c>
      <c r="H152" s="91"/>
      <c r="I152" s="73">
        <f t="shared" si="11"/>
        <v>34.875</v>
      </c>
      <c r="J152" s="142"/>
      <c r="K152" s="73">
        <f t="shared" si="12"/>
        <v>34.875</v>
      </c>
      <c r="L152" s="70"/>
      <c r="M152" s="75" t="str">
        <f t="shared" si="13"/>
        <v>Juin</v>
      </c>
    </row>
    <row r="153" spans="1:13">
      <c r="A153" s="67">
        <v>146</v>
      </c>
      <c r="B153" s="145" t="s">
        <v>289</v>
      </c>
      <c r="C153" s="145" t="s">
        <v>290</v>
      </c>
      <c r="D153" s="97"/>
      <c r="E153" s="19"/>
      <c r="F153" s="97">
        <f t="shared" si="14"/>
        <v>10</v>
      </c>
      <c r="G153" s="97">
        <f t="shared" si="10"/>
        <v>30</v>
      </c>
      <c r="H153" s="91"/>
      <c r="I153" s="73">
        <f t="shared" si="11"/>
        <v>30</v>
      </c>
      <c r="J153" s="142"/>
      <c r="K153" s="73">
        <f t="shared" si="12"/>
        <v>30</v>
      </c>
      <c r="L153" s="70">
        <v>30</v>
      </c>
      <c r="M153" s="75" t="str">
        <f t="shared" si="13"/>
        <v>Juin</v>
      </c>
    </row>
    <row r="154" spans="1:13">
      <c r="A154" s="67">
        <v>147</v>
      </c>
      <c r="B154" s="143" t="s">
        <v>289</v>
      </c>
      <c r="C154" s="143" t="s">
        <v>55</v>
      </c>
      <c r="D154" s="97">
        <v>7.75</v>
      </c>
      <c r="E154" s="19">
        <v>10</v>
      </c>
      <c r="F154" s="97">
        <f t="shared" si="14"/>
        <v>8.875</v>
      </c>
      <c r="G154" s="97">
        <f t="shared" si="10"/>
        <v>26.625</v>
      </c>
      <c r="H154" s="91"/>
      <c r="I154" s="73">
        <f t="shared" si="11"/>
        <v>26.625</v>
      </c>
      <c r="J154" s="142"/>
      <c r="K154" s="73">
        <f t="shared" si="12"/>
        <v>26.625</v>
      </c>
      <c r="L154" s="70"/>
      <c r="M154" s="75" t="str">
        <f t="shared" si="13"/>
        <v>Juin</v>
      </c>
    </row>
    <row r="155" spans="1:13">
      <c r="A155" s="67">
        <v>148</v>
      </c>
      <c r="B155" s="143" t="s">
        <v>292</v>
      </c>
      <c r="C155" s="143" t="s">
        <v>293</v>
      </c>
      <c r="D155" s="97">
        <v>15.25</v>
      </c>
      <c r="E155" s="19">
        <v>11</v>
      </c>
      <c r="F155" s="97">
        <f t="shared" si="14"/>
        <v>13.125</v>
      </c>
      <c r="G155" s="97">
        <f t="shared" si="10"/>
        <v>39.375</v>
      </c>
      <c r="H155" s="91"/>
      <c r="I155" s="73">
        <f t="shared" si="11"/>
        <v>39.375</v>
      </c>
      <c r="J155" s="142"/>
      <c r="K155" s="73">
        <f t="shared" si="12"/>
        <v>39.375</v>
      </c>
      <c r="L155" s="70"/>
      <c r="M155" s="75" t="str">
        <f t="shared" si="13"/>
        <v>Juin</v>
      </c>
    </row>
    <row r="156" spans="1:13">
      <c r="A156" s="67">
        <v>149</v>
      </c>
      <c r="B156" s="143" t="s">
        <v>294</v>
      </c>
      <c r="C156" s="143" t="s">
        <v>295</v>
      </c>
      <c r="D156" s="97">
        <v>15.25</v>
      </c>
      <c r="E156" s="19">
        <v>11.5</v>
      </c>
      <c r="F156" s="97">
        <f t="shared" si="14"/>
        <v>13.375</v>
      </c>
      <c r="G156" s="97">
        <f t="shared" si="10"/>
        <v>40.125</v>
      </c>
      <c r="H156" s="91"/>
      <c r="I156" s="73">
        <f t="shared" si="11"/>
        <v>40.125</v>
      </c>
      <c r="J156" s="142"/>
      <c r="K156" s="73">
        <f t="shared" si="12"/>
        <v>40.125</v>
      </c>
      <c r="L156" s="70"/>
      <c r="M156" s="75" t="str">
        <f t="shared" si="13"/>
        <v>Juin</v>
      </c>
    </row>
    <row r="157" spans="1:13">
      <c r="A157" s="67">
        <v>150</v>
      </c>
      <c r="B157" s="143" t="s">
        <v>291</v>
      </c>
      <c r="C157" s="143" t="s">
        <v>280</v>
      </c>
      <c r="D157" s="97">
        <v>12.5</v>
      </c>
      <c r="E157" s="19">
        <v>6.5</v>
      </c>
      <c r="F157" s="97">
        <f t="shared" si="14"/>
        <v>9.5</v>
      </c>
      <c r="G157" s="97">
        <f t="shared" si="10"/>
        <v>28.5</v>
      </c>
      <c r="H157" s="91"/>
      <c r="I157" s="73">
        <f t="shared" si="11"/>
        <v>28.5</v>
      </c>
      <c r="J157" s="142"/>
      <c r="K157" s="73">
        <f t="shared" si="12"/>
        <v>28.5</v>
      </c>
      <c r="L157" s="70"/>
      <c r="M157" s="75" t="str">
        <f t="shared" si="13"/>
        <v>Juin</v>
      </c>
    </row>
    <row r="158" spans="1:13">
      <c r="A158" s="67">
        <v>151</v>
      </c>
      <c r="B158" s="145" t="s">
        <v>296</v>
      </c>
      <c r="C158" s="145" t="s">
        <v>297</v>
      </c>
      <c r="D158" s="97">
        <v>4.75</v>
      </c>
      <c r="E158" s="19">
        <v>8.5</v>
      </c>
      <c r="F158" s="97">
        <f t="shared" si="14"/>
        <v>6.625</v>
      </c>
      <c r="G158" s="97">
        <f t="shared" si="10"/>
        <v>19.875</v>
      </c>
      <c r="H158" s="91"/>
      <c r="I158" s="73">
        <f t="shared" si="11"/>
        <v>19.875</v>
      </c>
      <c r="J158" s="142"/>
      <c r="K158" s="73">
        <f t="shared" si="12"/>
        <v>19.875</v>
      </c>
      <c r="L158" s="70"/>
      <c r="M158" s="75" t="str">
        <f t="shared" si="13"/>
        <v>Juin</v>
      </c>
    </row>
    <row r="159" spans="1:13">
      <c r="A159" s="67">
        <v>152</v>
      </c>
      <c r="B159" s="150" t="s">
        <v>298</v>
      </c>
      <c r="C159" s="150" t="s">
        <v>299</v>
      </c>
      <c r="D159" s="97">
        <v>14.75</v>
      </c>
      <c r="E159" s="19">
        <v>7.5</v>
      </c>
      <c r="F159" s="97">
        <f t="shared" si="14"/>
        <v>11.125</v>
      </c>
      <c r="G159" s="97">
        <f t="shared" si="10"/>
        <v>33.375</v>
      </c>
      <c r="H159" s="91"/>
      <c r="I159" s="73">
        <f t="shared" si="11"/>
        <v>33.375</v>
      </c>
      <c r="J159" s="142"/>
      <c r="K159" s="73">
        <f t="shared" si="12"/>
        <v>33.375</v>
      </c>
      <c r="L159" s="70"/>
      <c r="M159" s="75" t="str">
        <f t="shared" si="13"/>
        <v>Juin</v>
      </c>
    </row>
    <row r="160" spans="1:13">
      <c r="A160" s="67">
        <v>153</v>
      </c>
      <c r="B160" s="143" t="s">
        <v>300</v>
      </c>
      <c r="C160" s="143" t="s">
        <v>301</v>
      </c>
      <c r="D160" s="97">
        <v>14.5</v>
      </c>
      <c r="E160" s="19">
        <v>7</v>
      </c>
      <c r="F160" s="97">
        <f t="shared" si="14"/>
        <v>10.75</v>
      </c>
      <c r="G160" s="97">
        <f t="shared" si="10"/>
        <v>32.25</v>
      </c>
      <c r="H160" s="91"/>
      <c r="I160" s="73">
        <f t="shared" si="11"/>
        <v>32.25</v>
      </c>
      <c r="J160" s="142"/>
      <c r="K160" s="73">
        <f t="shared" si="12"/>
        <v>32.25</v>
      </c>
      <c r="L160" s="70"/>
      <c r="M160" s="75" t="str">
        <f t="shared" si="13"/>
        <v>Juin</v>
      </c>
    </row>
    <row r="161" spans="1:13">
      <c r="A161" s="67">
        <v>154</v>
      </c>
      <c r="B161" s="143" t="s">
        <v>302</v>
      </c>
      <c r="C161" s="143" t="s">
        <v>303</v>
      </c>
      <c r="D161" s="97">
        <v>6.5</v>
      </c>
      <c r="E161" s="19">
        <v>7.5</v>
      </c>
      <c r="F161" s="97">
        <f t="shared" si="14"/>
        <v>7</v>
      </c>
      <c r="G161" s="97">
        <f t="shared" si="10"/>
        <v>21</v>
      </c>
      <c r="H161" s="91"/>
      <c r="I161" s="73">
        <f t="shared" si="11"/>
        <v>21</v>
      </c>
      <c r="J161" s="142"/>
      <c r="K161" s="73">
        <f t="shared" si="12"/>
        <v>21</v>
      </c>
      <c r="L161" s="70"/>
      <c r="M161" s="75" t="str">
        <f t="shared" si="13"/>
        <v>Juin</v>
      </c>
    </row>
    <row r="162" spans="1:13">
      <c r="A162" s="67">
        <v>155</v>
      </c>
      <c r="B162" s="143" t="s">
        <v>304</v>
      </c>
      <c r="C162" s="143" t="s">
        <v>305</v>
      </c>
      <c r="D162" s="97">
        <v>14.5</v>
      </c>
      <c r="E162" s="19">
        <v>6.75</v>
      </c>
      <c r="F162" s="97">
        <f t="shared" si="14"/>
        <v>10.625</v>
      </c>
      <c r="G162" s="97">
        <f t="shared" si="10"/>
        <v>31.875</v>
      </c>
      <c r="H162" s="91"/>
      <c r="I162" s="73">
        <f t="shared" si="11"/>
        <v>31.875</v>
      </c>
      <c r="J162" s="142"/>
      <c r="K162" s="73">
        <f t="shared" si="12"/>
        <v>31.875</v>
      </c>
      <c r="L162" s="70"/>
      <c r="M162" s="75" t="str">
        <f t="shared" si="13"/>
        <v>Juin</v>
      </c>
    </row>
    <row r="163" spans="1:13">
      <c r="A163" s="67">
        <v>156</v>
      </c>
      <c r="B163" s="143" t="s">
        <v>306</v>
      </c>
      <c r="C163" s="143" t="s">
        <v>307</v>
      </c>
      <c r="D163" s="97">
        <v>5</v>
      </c>
      <c r="E163" s="19">
        <v>7.5</v>
      </c>
      <c r="F163" s="97">
        <f t="shared" si="14"/>
        <v>6.25</v>
      </c>
      <c r="G163" s="97">
        <f t="shared" si="10"/>
        <v>18.75</v>
      </c>
      <c r="H163" s="91"/>
      <c r="I163" s="73">
        <f t="shared" si="11"/>
        <v>18.75</v>
      </c>
      <c r="J163" s="142"/>
      <c r="K163" s="73">
        <f t="shared" si="12"/>
        <v>18.75</v>
      </c>
      <c r="L163" s="70"/>
      <c r="M163" s="75" t="str">
        <f t="shared" si="13"/>
        <v>Juin</v>
      </c>
    </row>
    <row r="164" spans="1:13">
      <c r="A164" s="67">
        <v>157</v>
      </c>
      <c r="B164" s="143" t="s">
        <v>308</v>
      </c>
      <c r="C164" s="143" t="s">
        <v>309</v>
      </c>
      <c r="D164" s="97">
        <v>14.5</v>
      </c>
      <c r="E164" s="19">
        <v>6.75</v>
      </c>
      <c r="F164" s="97">
        <f t="shared" si="14"/>
        <v>10.625</v>
      </c>
      <c r="G164" s="97">
        <f t="shared" si="10"/>
        <v>31.875</v>
      </c>
      <c r="H164" s="91"/>
      <c r="I164" s="73">
        <f t="shared" si="11"/>
        <v>31.875</v>
      </c>
      <c r="J164" s="142"/>
      <c r="K164" s="73">
        <f t="shared" si="12"/>
        <v>31.875</v>
      </c>
      <c r="L164" s="70"/>
      <c r="M164" s="75" t="str">
        <f t="shared" si="13"/>
        <v>Juin</v>
      </c>
    </row>
    <row r="165" spans="1:13">
      <c r="A165" s="67">
        <v>158</v>
      </c>
      <c r="B165" s="143" t="s">
        <v>310</v>
      </c>
      <c r="C165" s="143" t="s">
        <v>311</v>
      </c>
      <c r="D165" s="97">
        <v>14.5</v>
      </c>
      <c r="E165" s="19">
        <v>9.5</v>
      </c>
      <c r="F165" s="97">
        <f t="shared" si="14"/>
        <v>12</v>
      </c>
      <c r="G165" s="97">
        <f t="shared" si="10"/>
        <v>36</v>
      </c>
      <c r="H165" s="91"/>
      <c r="I165" s="73">
        <f t="shared" si="11"/>
        <v>36</v>
      </c>
      <c r="J165" s="142"/>
      <c r="K165" s="73">
        <f t="shared" si="12"/>
        <v>36</v>
      </c>
      <c r="L165" s="70"/>
      <c r="M165" s="75" t="str">
        <f t="shared" si="13"/>
        <v>Juin</v>
      </c>
    </row>
    <row r="166" spans="1:13">
      <c r="A166" s="67">
        <v>159</v>
      </c>
      <c r="B166" s="143" t="s">
        <v>312</v>
      </c>
      <c r="C166" s="143" t="s">
        <v>313</v>
      </c>
      <c r="D166" s="97"/>
      <c r="E166" s="19"/>
      <c r="F166" s="97">
        <f t="shared" si="14"/>
        <v>14</v>
      </c>
      <c r="G166" s="97">
        <f t="shared" si="10"/>
        <v>42</v>
      </c>
      <c r="H166" s="91"/>
      <c r="I166" s="73">
        <f t="shared" si="11"/>
        <v>42</v>
      </c>
      <c r="J166" s="142"/>
      <c r="K166" s="73">
        <f t="shared" si="12"/>
        <v>42</v>
      </c>
      <c r="L166" s="70">
        <v>42</v>
      </c>
      <c r="M166" s="75" t="str">
        <f t="shared" si="13"/>
        <v>Juin</v>
      </c>
    </row>
    <row r="167" spans="1:13">
      <c r="A167" s="67">
        <v>160</v>
      </c>
      <c r="B167" s="145" t="s">
        <v>314</v>
      </c>
      <c r="C167" s="145" t="s">
        <v>188</v>
      </c>
      <c r="D167" s="97">
        <v>15.25</v>
      </c>
      <c r="E167" s="19">
        <v>15.25</v>
      </c>
      <c r="F167" s="97">
        <f t="shared" si="14"/>
        <v>15.25</v>
      </c>
      <c r="G167" s="97">
        <f t="shared" si="10"/>
        <v>45.75</v>
      </c>
      <c r="H167" s="91"/>
      <c r="I167" s="73">
        <f t="shared" si="11"/>
        <v>45.75</v>
      </c>
      <c r="J167" s="142"/>
      <c r="K167" s="73">
        <f t="shared" si="12"/>
        <v>45.75</v>
      </c>
      <c r="L167" s="70"/>
      <c r="M167" s="75" t="str">
        <f t="shared" si="13"/>
        <v>Juin</v>
      </c>
    </row>
    <row r="168" spans="1:13">
      <c r="A168" s="67">
        <v>161</v>
      </c>
      <c r="B168" s="143" t="s">
        <v>315</v>
      </c>
      <c r="C168" s="143" t="s">
        <v>316</v>
      </c>
      <c r="D168" s="97">
        <v>13</v>
      </c>
      <c r="E168" s="19">
        <v>14.75</v>
      </c>
      <c r="F168" s="97">
        <f t="shared" si="14"/>
        <v>13.875</v>
      </c>
      <c r="G168" s="97">
        <f t="shared" si="10"/>
        <v>41.625</v>
      </c>
      <c r="H168" s="91"/>
      <c r="I168" s="73">
        <f t="shared" si="11"/>
        <v>41.625</v>
      </c>
      <c r="J168" s="142"/>
      <c r="K168" s="73">
        <f t="shared" si="12"/>
        <v>41.625</v>
      </c>
      <c r="L168" s="70"/>
      <c r="M168" s="75" t="str">
        <f t="shared" si="13"/>
        <v>Juin</v>
      </c>
    </row>
    <row r="169" spans="1:13">
      <c r="A169" s="67">
        <v>162</v>
      </c>
      <c r="B169" s="143" t="s">
        <v>317</v>
      </c>
      <c r="C169" s="143" t="s">
        <v>318</v>
      </c>
      <c r="D169" s="97"/>
      <c r="E169" s="19"/>
      <c r="F169" s="97">
        <f t="shared" si="14"/>
        <v>11</v>
      </c>
      <c r="G169" s="97">
        <f t="shared" si="10"/>
        <v>33</v>
      </c>
      <c r="H169" s="91"/>
      <c r="I169" s="73">
        <f t="shared" si="11"/>
        <v>33</v>
      </c>
      <c r="J169" s="142"/>
      <c r="K169" s="73">
        <f t="shared" si="12"/>
        <v>33</v>
      </c>
      <c r="L169" s="70">
        <v>33</v>
      </c>
      <c r="M169" s="75" t="str">
        <f t="shared" si="13"/>
        <v>Juin</v>
      </c>
    </row>
    <row r="170" spans="1:13">
      <c r="A170" s="67">
        <v>163</v>
      </c>
      <c r="B170" s="143" t="s">
        <v>319</v>
      </c>
      <c r="C170" s="143" t="s">
        <v>28</v>
      </c>
      <c r="D170" s="97">
        <v>14</v>
      </c>
      <c r="E170" s="19">
        <v>10.25</v>
      </c>
      <c r="F170" s="97">
        <f t="shared" si="14"/>
        <v>12.125</v>
      </c>
      <c r="G170" s="97">
        <f t="shared" si="10"/>
        <v>36.375</v>
      </c>
      <c r="H170" s="91"/>
      <c r="I170" s="73">
        <f t="shared" si="11"/>
        <v>36.375</v>
      </c>
      <c r="J170" s="142"/>
      <c r="K170" s="73">
        <f t="shared" si="12"/>
        <v>36.375</v>
      </c>
      <c r="L170" s="70"/>
      <c r="M170" s="75" t="str">
        <f t="shared" si="13"/>
        <v>Juin</v>
      </c>
    </row>
    <row r="171" spans="1:13">
      <c r="A171" s="67">
        <v>164</v>
      </c>
      <c r="B171" s="143" t="s">
        <v>320</v>
      </c>
      <c r="C171" s="143" t="s">
        <v>321</v>
      </c>
      <c r="D171" s="97">
        <v>4.25</v>
      </c>
      <c r="E171" s="19">
        <v>6</v>
      </c>
      <c r="F171" s="97">
        <f t="shared" si="14"/>
        <v>5.125</v>
      </c>
      <c r="G171" s="97">
        <f t="shared" si="10"/>
        <v>15.375</v>
      </c>
      <c r="H171" s="91"/>
      <c r="I171" s="73">
        <f t="shared" si="11"/>
        <v>15.375</v>
      </c>
      <c r="J171" s="142"/>
      <c r="K171" s="73">
        <f t="shared" si="12"/>
        <v>15.375</v>
      </c>
      <c r="L171" s="70"/>
      <c r="M171" s="75" t="str">
        <f t="shared" si="13"/>
        <v>Juin</v>
      </c>
    </row>
    <row r="172" spans="1:13">
      <c r="A172" s="67">
        <v>165</v>
      </c>
      <c r="B172" s="143" t="s">
        <v>322</v>
      </c>
      <c r="C172" s="143" t="s">
        <v>323</v>
      </c>
      <c r="D172" s="97">
        <v>5.75</v>
      </c>
      <c r="E172" s="19">
        <v>5</v>
      </c>
      <c r="F172" s="97">
        <f t="shared" si="14"/>
        <v>5.375</v>
      </c>
      <c r="G172" s="97">
        <f t="shared" si="10"/>
        <v>16.125</v>
      </c>
      <c r="H172" s="91"/>
      <c r="I172" s="73">
        <f t="shared" si="11"/>
        <v>16.125</v>
      </c>
      <c r="J172" s="142"/>
      <c r="K172" s="73">
        <f t="shared" si="12"/>
        <v>16.125</v>
      </c>
      <c r="L172" s="70"/>
      <c r="M172" s="75" t="str">
        <f t="shared" si="13"/>
        <v>Juin</v>
      </c>
    </row>
    <row r="173" spans="1:13">
      <c r="A173" s="67">
        <v>166</v>
      </c>
      <c r="B173" s="145" t="s">
        <v>324</v>
      </c>
      <c r="C173" s="145" t="s">
        <v>325</v>
      </c>
      <c r="D173" s="97">
        <v>8.5</v>
      </c>
      <c r="E173" s="19">
        <v>9.25</v>
      </c>
      <c r="F173" s="97">
        <f t="shared" si="14"/>
        <v>8.875</v>
      </c>
      <c r="G173" s="97">
        <f t="shared" si="10"/>
        <v>26.625</v>
      </c>
      <c r="H173" s="91"/>
      <c r="I173" s="73">
        <f t="shared" si="11"/>
        <v>26.625</v>
      </c>
      <c r="J173" s="142"/>
      <c r="K173" s="73">
        <f t="shared" si="12"/>
        <v>26.625</v>
      </c>
      <c r="L173" s="70"/>
      <c r="M173" s="75" t="str">
        <f t="shared" si="13"/>
        <v>Juin</v>
      </c>
    </row>
    <row r="174" spans="1:13">
      <c r="A174" s="67">
        <v>167</v>
      </c>
      <c r="B174" s="143" t="s">
        <v>326</v>
      </c>
      <c r="C174" s="143" t="s">
        <v>327</v>
      </c>
      <c r="D174" s="97"/>
      <c r="E174" s="19"/>
      <c r="F174" s="97">
        <f t="shared" si="14"/>
        <v>13</v>
      </c>
      <c r="G174" s="97">
        <f t="shared" si="10"/>
        <v>39</v>
      </c>
      <c r="H174" s="91"/>
      <c r="I174" s="73">
        <f t="shared" si="11"/>
        <v>39</v>
      </c>
      <c r="J174" s="142"/>
      <c r="K174" s="73">
        <f t="shared" si="12"/>
        <v>39</v>
      </c>
      <c r="L174" s="70">
        <v>39</v>
      </c>
      <c r="M174" s="75" t="str">
        <f t="shared" si="13"/>
        <v>Juin</v>
      </c>
    </row>
    <row r="175" spans="1:13">
      <c r="A175" s="67">
        <v>168</v>
      </c>
      <c r="B175" s="143" t="s">
        <v>328</v>
      </c>
      <c r="C175" s="143" t="s">
        <v>203</v>
      </c>
      <c r="D175" s="97">
        <v>9.75</v>
      </c>
      <c r="E175" s="19">
        <v>9.75</v>
      </c>
      <c r="F175" s="97">
        <f t="shared" si="14"/>
        <v>9.75</v>
      </c>
      <c r="G175" s="97">
        <f t="shared" si="10"/>
        <v>29.25</v>
      </c>
      <c r="H175" s="91"/>
      <c r="I175" s="73">
        <f t="shared" si="11"/>
        <v>29.25</v>
      </c>
      <c r="J175" s="142"/>
      <c r="K175" s="73">
        <f t="shared" si="12"/>
        <v>29.25</v>
      </c>
      <c r="L175" s="70"/>
      <c r="M175" s="75" t="str">
        <f t="shared" si="13"/>
        <v>Juin</v>
      </c>
    </row>
    <row r="176" spans="1:13">
      <c r="A176" s="67">
        <v>169</v>
      </c>
      <c r="B176" s="143" t="s">
        <v>329</v>
      </c>
      <c r="C176" s="143" t="s">
        <v>330</v>
      </c>
      <c r="D176" s="97">
        <v>16.25</v>
      </c>
      <c r="E176" s="19">
        <v>8.75</v>
      </c>
      <c r="F176" s="97">
        <f t="shared" si="14"/>
        <v>12.5</v>
      </c>
      <c r="G176" s="97">
        <f t="shared" si="10"/>
        <v>37.5</v>
      </c>
      <c r="H176" s="91"/>
      <c r="I176" s="73">
        <f t="shared" si="11"/>
        <v>37.5</v>
      </c>
      <c r="J176" s="142"/>
      <c r="K176" s="73">
        <f t="shared" si="12"/>
        <v>37.5</v>
      </c>
      <c r="L176" s="70"/>
      <c r="M176" s="75" t="str">
        <f t="shared" si="13"/>
        <v>Juin</v>
      </c>
    </row>
    <row r="177" spans="1:13">
      <c r="A177" s="67">
        <v>170</v>
      </c>
      <c r="B177" s="145" t="s">
        <v>331</v>
      </c>
      <c r="C177" s="145" t="s">
        <v>332</v>
      </c>
      <c r="D177" s="97">
        <v>8.25</v>
      </c>
      <c r="E177" s="19">
        <v>8.5</v>
      </c>
      <c r="F177" s="97">
        <f t="shared" si="14"/>
        <v>8.375</v>
      </c>
      <c r="G177" s="97">
        <f t="shared" si="10"/>
        <v>25.125</v>
      </c>
      <c r="H177" s="91"/>
      <c r="I177" s="73">
        <f t="shared" si="11"/>
        <v>25.125</v>
      </c>
      <c r="J177" s="142"/>
      <c r="K177" s="73">
        <f t="shared" si="12"/>
        <v>25.125</v>
      </c>
      <c r="L177" s="70"/>
      <c r="M177" s="75" t="str">
        <f t="shared" si="13"/>
        <v>Juin</v>
      </c>
    </row>
    <row r="178" spans="1:13">
      <c r="A178" s="67">
        <v>171</v>
      </c>
      <c r="B178" s="143" t="s">
        <v>331</v>
      </c>
      <c r="C178" s="143" t="s">
        <v>84</v>
      </c>
      <c r="D178" s="97">
        <v>4.25</v>
      </c>
      <c r="E178" s="19">
        <v>4.5</v>
      </c>
      <c r="F178" s="97">
        <f t="shared" si="14"/>
        <v>4.375</v>
      </c>
      <c r="G178" s="97">
        <f t="shared" si="10"/>
        <v>13.125</v>
      </c>
      <c r="H178" s="91"/>
      <c r="I178" s="73">
        <f t="shared" si="11"/>
        <v>13.125</v>
      </c>
      <c r="J178" s="142"/>
      <c r="K178" s="73">
        <f t="shared" si="12"/>
        <v>13.125</v>
      </c>
      <c r="L178" s="70"/>
      <c r="M178" s="75" t="str">
        <f t="shared" si="13"/>
        <v>Juin</v>
      </c>
    </row>
    <row r="179" spans="1:13">
      <c r="A179" s="67">
        <v>172</v>
      </c>
      <c r="B179" s="143" t="s">
        <v>333</v>
      </c>
      <c r="C179" s="143" t="s">
        <v>307</v>
      </c>
      <c r="D179" s="97"/>
      <c r="E179" s="19"/>
      <c r="F179" s="97">
        <f t="shared" si="14"/>
        <v>12</v>
      </c>
      <c r="G179" s="97">
        <f t="shared" si="10"/>
        <v>36</v>
      </c>
      <c r="H179" s="91"/>
      <c r="I179" s="73">
        <f t="shared" si="11"/>
        <v>36</v>
      </c>
      <c r="J179" s="142"/>
      <c r="K179" s="73">
        <f t="shared" si="12"/>
        <v>36</v>
      </c>
      <c r="L179" s="70">
        <v>36</v>
      </c>
      <c r="M179" s="75" t="str">
        <f t="shared" si="13"/>
        <v>Juin</v>
      </c>
    </row>
    <row r="180" spans="1:13">
      <c r="A180" s="67">
        <v>173</v>
      </c>
      <c r="B180" s="143" t="s">
        <v>334</v>
      </c>
      <c r="C180" s="143" t="s">
        <v>335</v>
      </c>
      <c r="D180" s="97"/>
      <c r="E180" s="19"/>
      <c r="F180" s="97">
        <f t="shared" si="14"/>
        <v>12</v>
      </c>
      <c r="G180" s="97">
        <f t="shared" si="10"/>
        <v>36</v>
      </c>
      <c r="H180" s="91"/>
      <c r="I180" s="73">
        <f t="shared" si="11"/>
        <v>36</v>
      </c>
      <c r="J180" s="142"/>
      <c r="K180" s="73">
        <f t="shared" si="12"/>
        <v>36</v>
      </c>
      <c r="L180" s="70">
        <v>36</v>
      </c>
      <c r="M180" s="75" t="str">
        <f t="shared" si="13"/>
        <v>Juin</v>
      </c>
    </row>
    <row r="181" spans="1:13">
      <c r="A181" s="67">
        <v>174</v>
      </c>
      <c r="B181" s="143" t="s">
        <v>336</v>
      </c>
      <c r="C181" s="143" t="s">
        <v>337</v>
      </c>
      <c r="D181" s="97">
        <v>7.25</v>
      </c>
      <c r="E181" s="19">
        <v>12.5</v>
      </c>
      <c r="F181" s="97">
        <f t="shared" si="14"/>
        <v>9.875</v>
      </c>
      <c r="G181" s="97">
        <f t="shared" si="10"/>
        <v>29.625</v>
      </c>
      <c r="H181" s="91"/>
      <c r="I181" s="73">
        <f t="shared" si="11"/>
        <v>29.625</v>
      </c>
      <c r="J181" s="142"/>
      <c r="K181" s="73">
        <f t="shared" si="12"/>
        <v>29.625</v>
      </c>
      <c r="L181" s="70"/>
      <c r="M181" s="75" t="str">
        <f t="shared" si="13"/>
        <v>Juin</v>
      </c>
    </row>
    <row r="182" spans="1:13">
      <c r="A182" s="67">
        <v>175</v>
      </c>
      <c r="B182" s="145" t="s">
        <v>338</v>
      </c>
      <c r="C182" s="145" t="s">
        <v>339</v>
      </c>
      <c r="D182" s="97">
        <v>14.5</v>
      </c>
      <c r="E182" s="19">
        <v>11.5</v>
      </c>
      <c r="F182" s="97">
        <f t="shared" si="14"/>
        <v>13</v>
      </c>
      <c r="G182" s="97">
        <f t="shared" si="10"/>
        <v>39</v>
      </c>
      <c r="H182" s="91"/>
      <c r="I182" s="73">
        <f t="shared" si="11"/>
        <v>39</v>
      </c>
      <c r="J182" s="142"/>
      <c r="K182" s="73">
        <f t="shared" si="12"/>
        <v>39</v>
      </c>
      <c r="L182" s="70"/>
      <c r="M182" s="75" t="str">
        <f t="shared" si="13"/>
        <v>Juin</v>
      </c>
    </row>
    <row r="183" spans="1:13">
      <c r="A183" s="67">
        <v>176</v>
      </c>
      <c r="B183" s="143" t="s">
        <v>340</v>
      </c>
      <c r="C183" s="143" t="s">
        <v>341</v>
      </c>
      <c r="D183" s="97">
        <v>7.75</v>
      </c>
      <c r="E183" s="19">
        <v>11.5</v>
      </c>
      <c r="F183" s="97">
        <f t="shared" si="14"/>
        <v>9.625</v>
      </c>
      <c r="G183" s="97">
        <f t="shared" si="10"/>
        <v>28.875</v>
      </c>
      <c r="H183" s="91"/>
      <c r="I183" s="73">
        <f t="shared" si="11"/>
        <v>28.875</v>
      </c>
      <c r="J183" s="142"/>
      <c r="K183" s="73">
        <f t="shared" si="12"/>
        <v>28.875</v>
      </c>
      <c r="L183" s="70"/>
      <c r="M183" s="75" t="str">
        <f t="shared" si="13"/>
        <v>Juin</v>
      </c>
    </row>
    <row r="184" spans="1:13">
      <c r="A184" s="67">
        <v>177</v>
      </c>
      <c r="B184" s="145" t="s">
        <v>342</v>
      </c>
      <c r="C184" s="145" t="s">
        <v>343</v>
      </c>
      <c r="D184" s="97">
        <v>15</v>
      </c>
      <c r="E184" s="19">
        <v>13.25</v>
      </c>
      <c r="F184" s="97">
        <f t="shared" si="14"/>
        <v>14.125</v>
      </c>
      <c r="G184" s="97">
        <f t="shared" si="10"/>
        <v>42.375</v>
      </c>
      <c r="H184" s="91"/>
      <c r="I184" s="73">
        <f t="shared" si="11"/>
        <v>42.375</v>
      </c>
      <c r="J184" s="142"/>
      <c r="K184" s="73">
        <f t="shared" si="12"/>
        <v>42.375</v>
      </c>
      <c r="L184" s="70"/>
      <c r="M184" s="75" t="str">
        <f t="shared" si="13"/>
        <v>Juin</v>
      </c>
    </row>
    <row r="185" spans="1:13">
      <c r="A185" s="67">
        <v>178</v>
      </c>
      <c r="B185" s="145" t="s">
        <v>344</v>
      </c>
      <c r="C185" s="145" t="s">
        <v>345</v>
      </c>
      <c r="D185" s="97"/>
      <c r="E185" s="19"/>
      <c r="F185" s="97">
        <f t="shared" si="14"/>
        <v>10</v>
      </c>
      <c r="G185" s="97">
        <f t="shared" si="10"/>
        <v>30</v>
      </c>
      <c r="H185" s="91"/>
      <c r="I185" s="73">
        <f t="shared" si="11"/>
        <v>30</v>
      </c>
      <c r="J185" s="142"/>
      <c r="K185" s="73">
        <f t="shared" si="12"/>
        <v>30</v>
      </c>
      <c r="L185" s="70">
        <v>30</v>
      </c>
      <c r="M185" s="75" t="str">
        <f t="shared" si="13"/>
        <v>Juin</v>
      </c>
    </row>
    <row r="186" spans="1:13">
      <c r="A186" s="67">
        <v>179</v>
      </c>
      <c r="B186" s="143" t="s">
        <v>346</v>
      </c>
      <c r="C186" s="143" t="s">
        <v>347</v>
      </c>
      <c r="D186" s="97">
        <v>14.75</v>
      </c>
      <c r="E186" s="19">
        <v>8.5</v>
      </c>
      <c r="F186" s="97">
        <f t="shared" si="14"/>
        <v>11.625</v>
      </c>
      <c r="G186" s="97">
        <f t="shared" si="10"/>
        <v>34.875</v>
      </c>
      <c r="H186" s="91"/>
      <c r="I186" s="73">
        <f t="shared" si="11"/>
        <v>34.875</v>
      </c>
      <c r="J186" s="142"/>
      <c r="K186" s="73">
        <f t="shared" si="12"/>
        <v>34.875</v>
      </c>
      <c r="L186" s="70"/>
      <c r="M186" s="75" t="str">
        <f t="shared" si="13"/>
        <v>Juin</v>
      </c>
    </row>
    <row r="187" spans="1:13">
      <c r="A187" s="67">
        <v>180</v>
      </c>
      <c r="B187" s="143" t="s">
        <v>348</v>
      </c>
      <c r="C187" s="143" t="s">
        <v>192</v>
      </c>
      <c r="D187" s="97">
        <v>8.25</v>
      </c>
      <c r="E187" s="19">
        <v>10.5</v>
      </c>
      <c r="F187" s="97">
        <f t="shared" si="14"/>
        <v>9.375</v>
      </c>
      <c r="G187" s="97">
        <f t="shared" si="10"/>
        <v>28.125</v>
      </c>
      <c r="H187" s="91"/>
      <c r="I187" s="73">
        <f t="shared" si="11"/>
        <v>28.125</v>
      </c>
      <c r="J187" s="142"/>
      <c r="K187" s="73">
        <f t="shared" si="12"/>
        <v>28.125</v>
      </c>
      <c r="L187" s="70"/>
      <c r="M187" s="75" t="str">
        <f t="shared" si="13"/>
        <v>Juin</v>
      </c>
    </row>
    <row r="188" spans="1:13">
      <c r="A188" s="67">
        <v>181</v>
      </c>
      <c r="B188" s="143" t="s">
        <v>349</v>
      </c>
      <c r="C188" s="143" t="s">
        <v>350</v>
      </c>
      <c r="D188" s="97">
        <v>9.25</v>
      </c>
      <c r="E188" s="19">
        <v>10.75</v>
      </c>
      <c r="F188" s="97">
        <f t="shared" si="14"/>
        <v>10</v>
      </c>
      <c r="G188" s="97">
        <f t="shared" si="10"/>
        <v>30</v>
      </c>
      <c r="H188" s="91"/>
      <c r="I188" s="73">
        <f t="shared" si="11"/>
        <v>30</v>
      </c>
      <c r="J188" s="142"/>
      <c r="K188" s="73">
        <f t="shared" si="12"/>
        <v>30</v>
      </c>
      <c r="L188" s="70"/>
      <c r="M188" s="75" t="str">
        <f t="shared" si="13"/>
        <v>Juin</v>
      </c>
    </row>
    <row r="189" spans="1:13">
      <c r="A189" s="67">
        <v>182</v>
      </c>
      <c r="B189" s="143" t="s">
        <v>351</v>
      </c>
      <c r="C189" s="143" t="s">
        <v>352</v>
      </c>
      <c r="D189" s="97">
        <v>7</v>
      </c>
      <c r="E189" s="19">
        <v>3.5</v>
      </c>
      <c r="F189" s="97">
        <f t="shared" si="14"/>
        <v>5.25</v>
      </c>
      <c r="G189" s="97">
        <f t="shared" si="10"/>
        <v>15.75</v>
      </c>
      <c r="H189" s="91"/>
      <c r="I189" s="73">
        <f t="shared" si="11"/>
        <v>15.75</v>
      </c>
      <c r="J189" s="142"/>
      <c r="K189" s="73">
        <f t="shared" si="12"/>
        <v>15.75</v>
      </c>
      <c r="L189" s="70"/>
      <c r="M189" s="75" t="str">
        <f t="shared" si="13"/>
        <v>Juin</v>
      </c>
    </row>
    <row r="190" spans="1:13">
      <c r="A190" s="67">
        <v>183</v>
      </c>
      <c r="B190" s="143" t="s">
        <v>353</v>
      </c>
      <c r="C190" s="143" t="s">
        <v>354</v>
      </c>
      <c r="D190" s="97">
        <v>11.25</v>
      </c>
      <c r="E190" s="19">
        <v>6.25</v>
      </c>
      <c r="F190" s="97">
        <f t="shared" si="14"/>
        <v>8.75</v>
      </c>
      <c r="G190" s="97">
        <f t="shared" si="10"/>
        <v>26.25</v>
      </c>
      <c r="H190" s="91"/>
      <c r="I190" s="73">
        <f t="shared" si="11"/>
        <v>26.25</v>
      </c>
      <c r="J190" s="142"/>
      <c r="K190" s="73">
        <f t="shared" si="12"/>
        <v>26.25</v>
      </c>
      <c r="L190" s="70"/>
      <c r="M190" s="75" t="str">
        <f t="shared" si="13"/>
        <v>Juin</v>
      </c>
    </row>
    <row r="191" spans="1:13">
      <c r="A191" s="67">
        <v>184</v>
      </c>
      <c r="B191" s="143" t="s">
        <v>355</v>
      </c>
      <c r="C191" s="143" t="s">
        <v>356</v>
      </c>
      <c r="D191" s="97">
        <v>6.5</v>
      </c>
      <c r="E191" s="19">
        <v>7.5</v>
      </c>
      <c r="F191" s="97">
        <f t="shared" si="14"/>
        <v>7</v>
      </c>
      <c r="G191" s="97">
        <f t="shared" si="10"/>
        <v>21</v>
      </c>
      <c r="H191" s="91"/>
      <c r="I191" s="73">
        <f t="shared" si="11"/>
        <v>21</v>
      </c>
      <c r="J191" s="142"/>
      <c r="K191" s="73">
        <f t="shared" si="12"/>
        <v>21</v>
      </c>
      <c r="L191" s="70"/>
      <c r="M191" s="75" t="str">
        <f t="shared" si="13"/>
        <v>Juin</v>
      </c>
    </row>
    <row r="192" spans="1:13">
      <c r="A192" s="67">
        <v>185</v>
      </c>
      <c r="B192" s="143" t="s">
        <v>357</v>
      </c>
      <c r="C192" s="143" t="s">
        <v>182</v>
      </c>
      <c r="D192" s="97">
        <v>9</v>
      </c>
      <c r="E192" s="19">
        <v>10.5</v>
      </c>
      <c r="F192" s="97">
        <f t="shared" si="14"/>
        <v>9.75</v>
      </c>
      <c r="G192" s="97">
        <f t="shared" si="10"/>
        <v>29.25</v>
      </c>
      <c r="H192" s="91"/>
      <c r="I192" s="73">
        <f t="shared" si="11"/>
        <v>29.25</v>
      </c>
      <c r="J192" s="142"/>
      <c r="K192" s="73">
        <f t="shared" si="12"/>
        <v>29.25</v>
      </c>
      <c r="L192" s="70"/>
      <c r="M192" s="75" t="str">
        <f t="shared" si="13"/>
        <v>Juin</v>
      </c>
    </row>
    <row r="193" spans="1:13">
      <c r="A193" s="67">
        <v>186</v>
      </c>
      <c r="B193" s="150" t="s">
        <v>358</v>
      </c>
      <c r="C193" s="150" t="s">
        <v>359</v>
      </c>
      <c r="D193" s="97">
        <v>12</v>
      </c>
      <c r="E193" s="19">
        <v>9.75</v>
      </c>
      <c r="F193" s="97">
        <f t="shared" si="14"/>
        <v>10.875</v>
      </c>
      <c r="G193" s="97">
        <f t="shared" si="10"/>
        <v>32.625</v>
      </c>
      <c r="H193" s="91"/>
      <c r="I193" s="73">
        <f t="shared" si="11"/>
        <v>32.625</v>
      </c>
      <c r="J193" s="142"/>
      <c r="K193" s="73">
        <f t="shared" si="12"/>
        <v>32.625</v>
      </c>
      <c r="L193" s="70"/>
      <c r="M193" s="75" t="str">
        <f t="shared" si="13"/>
        <v>Juin</v>
      </c>
    </row>
    <row r="194" spans="1:13">
      <c r="A194" s="67">
        <v>187</v>
      </c>
      <c r="B194" s="143" t="s">
        <v>360</v>
      </c>
      <c r="C194" s="143" t="s">
        <v>122</v>
      </c>
      <c r="D194" s="97">
        <v>15.5</v>
      </c>
      <c r="E194" s="19">
        <v>9</v>
      </c>
      <c r="F194" s="97">
        <f t="shared" si="14"/>
        <v>12.25</v>
      </c>
      <c r="G194" s="97">
        <f t="shared" si="10"/>
        <v>36.75</v>
      </c>
      <c r="H194" s="91"/>
      <c r="I194" s="73">
        <f t="shared" si="11"/>
        <v>36.75</v>
      </c>
      <c r="J194" s="142"/>
      <c r="K194" s="73">
        <f t="shared" si="12"/>
        <v>36.75</v>
      </c>
      <c r="L194" s="70"/>
      <c r="M194" s="75" t="str">
        <f t="shared" si="13"/>
        <v>Juin</v>
      </c>
    </row>
    <row r="195" spans="1:13">
      <c r="A195" s="67">
        <v>188</v>
      </c>
      <c r="B195" s="145" t="s">
        <v>361</v>
      </c>
      <c r="C195" s="145" t="s">
        <v>362</v>
      </c>
      <c r="D195" s="97">
        <v>13.5</v>
      </c>
      <c r="E195" s="19">
        <v>16.25</v>
      </c>
      <c r="F195" s="97">
        <f t="shared" si="14"/>
        <v>14.875</v>
      </c>
      <c r="G195" s="97">
        <f t="shared" si="10"/>
        <v>44.625</v>
      </c>
      <c r="H195" s="91"/>
      <c r="I195" s="73">
        <f t="shared" si="11"/>
        <v>44.625</v>
      </c>
      <c r="J195" s="142"/>
      <c r="K195" s="73">
        <f t="shared" si="12"/>
        <v>44.625</v>
      </c>
      <c r="M195" s="75" t="str">
        <f t="shared" si="13"/>
        <v>Juin</v>
      </c>
    </row>
    <row r="196" spans="1:13">
      <c r="A196" s="67">
        <v>189</v>
      </c>
      <c r="B196" s="143" t="s">
        <v>363</v>
      </c>
      <c r="C196" s="143" t="s">
        <v>364</v>
      </c>
      <c r="D196" s="97"/>
      <c r="E196" s="19"/>
      <c r="F196" s="97">
        <f t="shared" si="14"/>
        <v>12</v>
      </c>
      <c r="G196" s="97">
        <f t="shared" si="10"/>
        <v>36</v>
      </c>
      <c r="H196" s="91"/>
      <c r="I196" s="73">
        <f t="shared" si="11"/>
        <v>36</v>
      </c>
      <c r="J196" s="142"/>
      <c r="K196" s="73">
        <f t="shared" si="12"/>
        <v>36</v>
      </c>
      <c r="L196" s="70">
        <v>36</v>
      </c>
      <c r="M196" s="75" t="str">
        <f t="shared" si="13"/>
        <v>Juin</v>
      </c>
    </row>
    <row r="197" spans="1:13">
      <c r="A197" s="67">
        <v>190</v>
      </c>
      <c r="B197" s="143" t="s">
        <v>365</v>
      </c>
      <c r="C197" s="143" t="s">
        <v>366</v>
      </c>
      <c r="D197" s="97">
        <v>14.25</v>
      </c>
      <c r="E197" s="19">
        <v>14.5</v>
      </c>
      <c r="F197" s="97">
        <f t="shared" si="14"/>
        <v>14.375</v>
      </c>
      <c r="G197" s="97">
        <f t="shared" si="10"/>
        <v>43.125</v>
      </c>
      <c r="H197" s="91"/>
      <c r="I197" s="73">
        <f t="shared" si="11"/>
        <v>43.125</v>
      </c>
      <c r="J197" s="142"/>
      <c r="K197" s="73">
        <f t="shared" si="12"/>
        <v>43.125</v>
      </c>
      <c r="L197" s="70"/>
      <c r="M197" s="75" t="str">
        <f t="shared" si="13"/>
        <v>Juin</v>
      </c>
    </row>
    <row r="198" spans="1:13">
      <c r="A198" s="67">
        <v>191</v>
      </c>
      <c r="B198" s="143" t="s">
        <v>367</v>
      </c>
      <c r="C198" s="143" t="s">
        <v>368</v>
      </c>
      <c r="D198" s="97">
        <v>14.5</v>
      </c>
      <c r="E198" s="19">
        <v>11.25</v>
      </c>
      <c r="F198" s="97">
        <f t="shared" si="14"/>
        <v>12.875</v>
      </c>
      <c r="G198" s="97">
        <f t="shared" si="10"/>
        <v>38.625</v>
      </c>
      <c r="H198" s="91"/>
      <c r="I198" s="73">
        <f t="shared" si="11"/>
        <v>38.625</v>
      </c>
      <c r="J198" s="142"/>
      <c r="K198" s="73">
        <f t="shared" si="12"/>
        <v>38.625</v>
      </c>
      <c r="M198" s="75" t="str">
        <f t="shared" si="13"/>
        <v>Juin</v>
      </c>
    </row>
    <row r="199" spans="1:13">
      <c r="A199" s="67">
        <v>192</v>
      </c>
      <c r="B199" s="145" t="s">
        <v>369</v>
      </c>
      <c r="C199" s="145" t="s">
        <v>321</v>
      </c>
      <c r="D199" s="97"/>
      <c r="E199" s="19"/>
      <c r="F199" s="97">
        <f t="shared" si="14"/>
        <v>11.916666666666666</v>
      </c>
      <c r="G199" s="97">
        <f t="shared" si="10"/>
        <v>35.75</v>
      </c>
      <c r="H199" s="91"/>
      <c r="I199" s="73">
        <f t="shared" si="11"/>
        <v>35.75</v>
      </c>
      <c r="J199" s="142"/>
      <c r="K199" s="73">
        <f t="shared" si="12"/>
        <v>35.75</v>
      </c>
      <c r="L199" s="70">
        <v>35.75</v>
      </c>
      <c r="M199" s="75" t="str">
        <f t="shared" si="13"/>
        <v>Juin</v>
      </c>
    </row>
    <row r="200" spans="1:13">
      <c r="A200" s="67">
        <v>193</v>
      </c>
      <c r="B200" s="143" t="s">
        <v>370</v>
      </c>
      <c r="C200" s="143" t="s">
        <v>371</v>
      </c>
      <c r="D200" s="97">
        <v>15.25</v>
      </c>
      <c r="E200" s="19">
        <v>8.75</v>
      </c>
      <c r="F200" s="97">
        <f t="shared" si="14"/>
        <v>12</v>
      </c>
      <c r="G200" s="97">
        <f t="shared" ref="G200:G263" si="15">F200*3</f>
        <v>36</v>
      </c>
      <c r="H200" s="91"/>
      <c r="I200" s="73">
        <f t="shared" ref="I200:I263" si="16">MAX(H200*3,G200)</f>
        <v>36</v>
      </c>
      <c r="J200" s="142"/>
      <c r="K200" s="73">
        <f t="shared" ref="K200:K263" si="17">MAX(I200,J200*3)</f>
        <v>36</v>
      </c>
      <c r="L200" s="70"/>
      <c r="M200" s="75" t="str">
        <f t="shared" ref="M200:M263" si="18">IF(ISBLANK(J200),IF(ISBLANK(H200),"Juin","Synthèse"),"Rattrapage")</f>
        <v>Juin</v>
      </c>
    </row>
    <row r="201" spans="1:13">
      <c r="A201" s="67">
        <v>194</v>
      </c>
      <c r="B201" s="143" t="s">
        <v>372</v>
      </c>
      <c r="C201" s="143" t="s">
        <v>373</v>
      </c>
      <c r="D201" s="97">
        <v>14</v>
      </c>
      <c r="E201" s="19">
        <v>9.25</v>
      </c>
      <c r="F201" s="97">
        <f t="shared" ref="F201:F264" si="19">IF(AND(D201=0,E201=0),L201/3,(D201+E201)/2)</f>
        <v>11.625</v>
      </c>
      <c r="G201" s="97">
        <f t="shared" si="15"/>
        <v>34.875</v>
      </c>
      <c r="H201" s="91"/>
      <c r="I201" s="73">
        <f t="shared" si="16"/>
        <v>34.875</v>
      </c>
      <c r="J201" s="142"/>
      <c r="K201" s="73">
        <f t="shared" si="17"/>
        <v>34.875</v>
      </c>
      <c r="L201" s="70"/>
      <c r="M201" s="75" t="str">
        <f t="shared" si="18"/>
        <v>Juin</v>
      </c>
    </row>
    <row r="202" spans="1:13">
      <c r="A202" s="67">
        <v>195</v>
      </c>
      <c r="B202" s="143" t="s">
        <v>374</v>
      </c>
      <c r="C202" s="143" t="s">
        <v>375</v>
      </c>
      <c r="D202" s="97">
        <v>16.75</v>
      </c>
      <c r="E202" s="19">
        <v>15</v>
      </c>
      <c r="F202" s="97">
        <f t="shared" si="19"/>
        <v>15.875</v>
      </c>
      <c r="G202" s="97">
        <f t="shared" si="15"/>
        <v>47.625</v>
      </c>
      <c r="H202" s="91"/>
      <c r="I202" s="73">
        <f t="shared" si="16"/>
        <v>47.625</v>
      </c>
      <c r="J202" s="142"/>
      <c r="K202" s="73">
        <f t="shared" si="17"/>
        <v>47.625</v>
      </c>
      <c r="L202" s="70"/>
      <c r="M202" s="75" t="str">
        <f t="shared" si="18"/>
        <v>Juin</v>
      </c>
    </row>
    <row r="203" spans="1:13">
      <c r="A203" s="67">
        <v>196</v>
      </c>
      <c r="B203" s="143" t="s">
        <v>374</v>
      </c>
      <c r="C203" s="143" t="s">
        <v>376</v>
      </c>
      <c r="D203" s="97">
        <v>17</v>
      </c>
      <c r="E203" s="19">
        <v>10</v>
      </c>
      <c r="F203" s="97">
        <f t="shared" si="19"/>
        <v>13.5</v>
      </c>
      <c r="G203" s="97">
        <f t="shared" si="15"/>
        <v>40.5</v>
      </c>
      <c r="H203" s="91"/>
      <c r="I203" s="73">
        <f t="shared" si="16"/>
        <v>40.5</v>
      </c>
      <c r="J203" s="142"/>
      <c r="K203" s="73">
        <f t="shared" si="17"/>
        <v>40.5</v>
      </c>
      <c r="L203" s="70"/>
      <c r="M203" s="75" t="str">
        <f t="shared" si="18"/>
        <v>Juin</v>
      </c>
    </row>
    <row r="204" spans="1:13">
      <c r="A204" s="67">
        <v>197</v>
      </c>
      <c r="B204" s="143" t="s">
        <v>377</v>
      </c>
      <c r="C204" s="143" t="s">
        <v>378</v>
      </c>
      <c r="D204" s="97">
        <v>9</v>
      </c>
      <c r="E204" s="19">
        <v>8.5</v>
      </c>
      <c r="F204" s="97">
        <f t="shared" si="19"/>
        <v>8.75</v>
      </c>
      <c r="G204" s="97">
        <f t="shared" si="15"/>
        <v>26.25</v>
      </c>
      <c r="H204" s="91"/>
      <c r="I204" s="73">
        <f t="shared" si="16"/>
        <v>26.25</v>
      </c>
      <c r="J204" s="142"/>
      <c r="K204" s="73">
        <f t="shared" si="17"/>
        <v>26.25</v>
      </c>
      <c r="L204" s="70"/>
      <c r="M204" s="75" t="str">
        <f t="shared" si="18"/>
        <v>Juin</v>
      </c>
    </row>
    <row r="205" spans="1:13">
      <c r="A205" s="67">
        <v>198</v>
      </c>
      <c r="B205" s="145" t="s">
        <v>379</v>
      </c>
      <c r="C205" s="145" t="s">
        <v>380</v>
      </c>
      <c r="D205" s="97">
        <v>12</v>
      </c>
      <c r="E205" s="19">
        <v>9.25</v>
      </c>
      <c r="F205" s="97">
        <f t="shared" si="19"/>
        <v>10.625</v>
      </c>
      <c r="G205" s="97">
        <f t="shared" si="15"/>
        <v>31.875</v>
      </c>
      <c r="H205" s="91"/>
      <c r="I205" s="73">
        <f t="shared" si="16"/>
        <v>31.875</v>
      </c>
      <c r="J205" s="142"/>
      <c r="K205" s="73">
        <f t="shared" si="17"/>
        <v>31.875</v>
      </c>
      <c r="L205" s="70"/>
      <c r="M205" s="75" t="str">
        <f t="shared" si="18"/>
        <v>Juin</v>
      </c>
    </row>
    <row r="206" spans="1:13">
      <c r="A206" s="67">
        <v>199</v>
      </c>
      <c r="B206" s="143" t="s">
        <v>381</v>
      </c>
      <c r="C206" s="143" t="s">
        <v>382</v>
      </c>
      <c r="D206" s="97">
        <v>15.5</v>
      </c>
      <c r="E206" s="19">
        <v>8.5</v>
      </c>
      <c r="F206" s="97">
        <f t="shared" si="19"/>
        <v>12</v>
      </c>
      <c r="G206" s="97">
        <f t="shared" si="15"/>
        <v>36</v>
      </c>
      <c r="H206" s="91"/>
      <c r="I206" s="73">
        <f t="shared" si="16"/>
        <v>36</v>
      </c>
      <c r="J206" s="142"/>
      <c r="K206" s="73">
        <f t="shared" si="17"/>
        <v>36</v>
      </c>
      <c r="L206" s="70"/>
      <c r="M206" s="75" t="str">
        <f t="shared" si="18"/>
        <v>Juin</v>
      </c>
    </row>
    <row r="207" spans="1:13">
      <c r="A207" s="67">
        <v>200</v>
      </c>
      <c r="B207" s="143" t="s">
        <v>383</v>
      </c>
      <c r="C207" s="143" t="s">
        <v>384</v>
      </c>
      <c r="D207" s="97"/>
      <c r="E207" s="19"/>
      <c r="F207" s="97">
        <f t="shared" si="19"/>
        <v>12</v>
      </c>
      <c r="G207" s="97">
        <f t="shared" si="15"/>
        <v>36</v>
      </c>
      <c r="H207" s="91"/>
      <c r="I207" s="73">
        <f t="shared" si="16"/>
        <v>36</v>
      </c>
      <c r="J207" s="142"/>
      <c r="K207" s="73">
        <f t="shared" si="17"/>
        <v>36</v>
      </c>
      <c r="L207" s="70">
        <v>36</v>
      </c>
      <c r="M207" s="75" t="str">
        <f t="shared" si="18"/>
        <v>Juin</v>
      </c>
    </row>
    <row r="208" spans="1:13">
      <c r="A208" s="67">
        <v>201</v>
      </c>
      <c r="B208" s="145" t="s">
        <v>385</v>
      </c>
      <c r="C208" s="145" t="s">
        <v>386</v>
      </c>
      <c r="D208" s="97">
        <v>10</v>
      </c>
      <c r="E208" s="19">
        <v>14</v>
      </c>
      <c r="F208" s="97">
        <f t="shared" si="19"/>
        <v>12</v>
      </c>
      <c r="G208" s="97">
        <f t="shared" si="15"/>
        <v>36</v>
      </c>
      <c r="H208" s="91"/>
      <c r="I208" s="73">
        <f t="shared" si="16"/>
        <v>36</v>
      </c>
      <c r="J208" s="142"/>
      <c r="K208" s="73">
        <f t="shared" si="17"/>
        <v>36</v>
      </c>
      <c r="L208" s="70"/>
      <c r="M208" s="75" t="str">
        <f t="shared" si="18"/>
        <v>Juin</v>
      </c>
    </row>
    <row r="209" spans="1:13">
      <c r="A209" s="67">
        <v>202</v>
      </c>
      <c r="B209" s="143" t="s">
        <v>387</v>
      </c>
      <c r="C209" s="143" t="s">
        <v>388</v>
      </c>
      <c r="D209" s="97">
        <v>16.25</v>
      </c>
      <c r="E209" s="19">
        <v>13.75</v>
      </c>
      <c r="F209" s="97">
        <f t="shared" si="19"/>
        <v>15</v>
      </c>
      <c r="G209" s="97">
        <f t="shared" si="15"/>
        <v>45</v>
      </c>
      <c r="H209" s="91"/>
      <c r="I209" s="73">
        <f t="shared" si="16"/>
        <v>45</v>
      </c>
      <c r="J209" s="142"/>
      <c r="K209" s="73">
        <f t="shared" si="17"/>
        <v>45</v>
      </c>
      <c r="L209" s="70"/>
      <c r="M209" s="75" t="str">
        <f t="shared" si="18"/>
        <v>Juin</v>
      </c>
    </row>
    <row r="210" spans="1:13">
      <c r="A210" s="67">
        <v>203</v>
      </c>
      <c r="B210" s="143" t="s">
        <v>389</v>
      </c>
      <c r="C210" s="143" t="s">
        <v>98</v>
      </c>
      <c r="D210" s="97">
        <v>11.75</v>
      </c>
      <c r="E210" s="19">
        <v>10</v>
      </c>
      <c r="F210" s="97">
        <f t="shared" si="19"/>
        <v>10.875</v>
      </c>
      <c r="G210" s="97">
        <f t="shared" si="15"/>
        <v>32.625</v>
      </c>
      <c r="H210" s="91"/>
      <c r="I210" s="73">
        <f t="shared" si="16"/>
        <v>32.625</v>
      </c>
      <c r="J210" s="142"/>
      <c r="K210" s="73">
        <f t="shared" si="17"/>
        <v>32.625</v>
      </c>
      <c r="L210" s="70"/>
      <c r="M210" s="75" t="str">
        <f t="shared" si="18"/>
        <v>Juin</v>
      </c>
    </row>
    <row r="211" spans="1:13">
      <c r="A211" s="67">
        <v>204</v>
      </c>
      <c r="B211" s="143" t="s">
        <v>390</v>
      </c>
      <c r="C211" s="143" t="s">
        <v>391</v>
      </c>
      <c r="D211" s="97">
        <v>15.5</v>
      </c>
      <c r="E211" s="19">
        <v>11.5</v>
      </c>
      <c r="F211" s="97">
        <f t="shared" si="19"/>
        <v>13.5</v>
      </c>
      <c r="G211" s="97">
        <f t="shared" si="15"/>
        <v>40.5</v>
      </c>
      <c r="H211" s="91"/>
      <c r="I211" s="73">
        <f t="shared" si="16"/>
        <v>40.5</v>
      </c>
      <c r="J211" s="142"/>
      <c r="K211" s="73">
        <f t="shared" si="17"/>
        <v>40.5</v>
      </c>
      <c r="L211" s="70"/>
      <c r="M211" s="75" t="str">
        <f t="shared" si="18"/>
        <v>Juin</v>
      </c>
    </row>
    <row r="212" spans="1:13">
      <c r="A212" s="67">
        <v>205</v>
      </c>
      <c r="B212" s="143" t="s">
        <v>392</v>
      </c>
      <c r="C212" s="143" t="s">
        <v>393</v>
      </c>
      <c r="D212" s="97">
        <v>13</v>
      </c>
      <c r="E212" s="19">
        <v>10.25</v>
      </c>
      <c r="F212" s="97">
        <f t="shared" si="19"/>
        <v>11.625</v>
      </c>
      <c r="G212" s="97">
        <f t="shared" si="15"/>
        <v>34.875</v>
      </c>
      <c r="H212" s="91"/>
      <c r="I212" s="73">
        <f t="shared" si="16"/>
        <v>34.875</v>
      </c>
      <c r="J212" s="142"/>
      <c r="K212" s="73">
        <f t="shared" si="17"/>
        <v>34.875</v>
      </c>
      <c r="L212" s="70"/>
      <c r="M212" s="75" t="str">
        <f t="shared" si="18"/>
        <v>Juin</v>
      </c>
    </row>
    <row r="213" spans="1:13">
      <c r="A213" s="67">
        <v>206</v>
      </c>
      <c r="B213" s="145" t="s">
        <v>394</v>
      </c>
      <c r="C213" s="145" t="s">
        <v>62</v>
      </c>
      <c r="D213" s="97">
        <v>14.75</v>
      </c>
      <c r="E213" s="19">
        <v>9</v>
      </c>
      <c r="F213" s="97">
        <f t="shared" si="19"/>
        <v>11.875</v>
      </c>
      <c r="G213" s="97">
        <f t="shared" si="15"/>
        <v>35.625</v>
      </c>
      <c r="H213" s="91"/>
      <c r="I213" s="73">
        <f t="shared" si="16"/>
        <v>35.625</v>
      </c>
      <c r="J213" s="142"/>
      <c r="K213" s="73">
        <f t="shared" si="17"/>
        <v>35.625</v>
      </c>
      <c r="L213" s="70"/>
      <c r="M213" s="75" t="str">
        <f t="shared" si="18"/>
        <v>Juin</v>
      </c>
    </row>
    <row r="214" spans="1:13">
      <c r="A214" s="67">
        <v>207</v>
      </c>
      <c r="B214" s="143" t="s">
        <v>395</v>
      </c>
      <c r="C214" s="143" t="s">
        <v>396</v>
      </c>
      <c r="D214" s="97">
        <v>10.25</v>
      </c>
      <c r="E214" s="19">
        <v>7.5</v>
      </c>
      <c r="F214" s="97">
        <f t="shared" si="19"/>
        <v>8.875</v>
      </c>
      <c r="G214" s="97">
        <f t="shared" si="15"/>
        <v>26.625</v>
      </c>
      <c r="H214" s="91"/>
      <c r="I214" s="73">
        <f t="shared" si="16"/>
        <v>26.625</v>
      </c>
      <c r="J214" s="142"/>
      <c r="K214" s="73">
        <f t="shared" si="17"/>
        <v>26.625</v>
      </c>
      <c r="L214" s="70"/>
      <c r="M214" s="75" t="str">
        <f t="shared" si="18"/>
        <v>Juin</v>
      </c>
    </row>
    <row r="215" spans="1:13">
      <c r="A215" s="67">
        <v>208</v>
      </c>
      <c r="B215" s="143" t="s">
        <v>397</v>
      </c>
      <c r="C215" s="143" t="s">
        <v>398</v>
      </c>
      <c r="D215" s="97">
        <v>12.25</v>
      </c>
      <c r="E215" s="19">
        <v>6</v>
      </c>
      <c r="F215" s="97">
        <f t="shared" si="19"/>
        <v>9.125</v>
      </c>
      <c r="G215" s="97">
        <f t="shared" si="15"/>
        <v>27.375</v>
      </c>
      <c r="H215" s="91"/>
      <c r="I215" s="73">
        <f t="shared" si="16"/>
        <v>27.375</v>
      </c>
      <c r="J215" s="142"/>
      <c r="K215" s="73">
        <f t="shared" si="17"/>
        <v>27.375</v>
      </c>
      <c r="L215" s="70"/>
      <c r="M215" s="75" t="str">
        <f t="shared" si="18"/>
        <v>Juin</v>
      </c>
    </row>
    <row r="216" spans="1:13">
      <c r="A216" s="67">
        <v>209</v>
      </c>
      <c r="B216" s="145" t="s">
        <v>399</v>
      </c>
      <c r="C216" s="145" t="s">
        <v>122</v>
      </c>
      <c r="D216" s="97">
        <v>5.25</v>
      </c>
      <c r="E216" s="19">
        <v>11.5</v>
      </c>
      <c r="F216" s="97">
        <f t="shared" si="19"/>
        <v>8.375</v>
      </c>
      <c r="G216" s="97">
        <f t="shared" si="15"/>
        <v>25.125</v>
      </c>
      <c r="H216" s="91"/>
      <c r="I216" s="73">
        <f t="shared" si="16"/>
        <v>25.125</v>
      </c>
      <c r="J216" s="142"/>
      <c r="K216" s="73">
        <f t="shared" si="17"/>
        <v>25.125</v>
      </c>
      <c r="L216" s="70"/>
      <c r="M216" s="75" t="str">
        <f t="shared" si="18"/>
        <v>Juin</v>
      </c>
    </row>
    <row r="217" spans="1:13">
      <c r="A217" s="67">
        <v>210</v>
      </c>
      <c r="B217" s="143" t="s">
        <v>400</v>
      </c>
      <c r="C217" s="143" t="s">
        <v>401</v>
      </c>
      <c r="D217" s="97">
        <v>13.5</v>
      </c>
      <c r="E217" s="19">
        <v>9.5</v>
      </c>
      <c r="F217" s="97">
        <f t="shared" si="19"/>
        <v>11.5</v>
      </c>
      <c r="G217" s="97">
        <f t="shared" si="15"/>
        <v>34.5</v>
      </c>
      <c r="H217" s="91"/>
      <c r="I217" s="73">
        <f t="shared" si="16"/>
        <v>34.5</v>
      </c>
      <c r="J217" s="142"/>
      <c r="K217" s="73">
        <f t="shared" si="17"/>
        <v>34.5</v>
      </c>
      <c r="L217" s="70"/>
      <c r="M217" s="75" t="str">
        <f t="shared" si="18"/>
        <v>Juin</v>
      </c>
    </row>
    <row r="218" spans="1:13">
      <c r="A218" s="67">
        <v>211</v>
      </c>
      <c r="B218" s="143" t="s">
        <v>400</v>
      </c>
      <c r="C218" s="143" t="s">
        <v>402</v>
      </c>
      <c r="D218" s="97">
        <v>7.5</v>
      </c>
      <c r="E218" s="19">
        <v>6.25</v>
      </c>
      <c r="F218" s="97">
        <f t="shared" si="19"/>
        <v>6.875</v>
      </c>
      <c r="G218" s="97">
        <f t="shared" si="15"/>
        <v>20.625</v>
      </c>
      <c r="H218" s="91"/>
      <c r="I218" s="73">
        <f t="shared" si="16"/>
        <v>20.625</v>
      </c>
      <c r="J218" s="142"/>
      <c r="K218" s="73">
        <f t="shared" si="17"/>
        <v>20.625</v>
      </c>
      <c r="L218" s="70"/>
      <c r="M218" s="75" t="str">
        <f t="shared" si="18"/>
        <v>Juin</v>
      </c>
    </row>
    <row r="219" spans="1:13">
      <c r="A219" s="67">
        <v>212</v>
      </c>
      <c r="B219" s="145" t="s">
        <v>400</v>
      </c>
      <c r="C219" s="145" t="s">
        <v>159</v>
      </c>
      <c r="D219" s="97">
        <v>5</v>
      </c>
      <c r="E219" s="19">
        <v>4.5</v>
      </c>
      <c r="F219" s="97">
        <f t="shared" si="19"/>
        <v>4.75</v>
      </c>
      <c r="G219" s="97">
        <f t="shared" si="15"/>
        <v>14.25</v>
      </c>
      <c r="H219" s="91"/>
      <c r="I219" s="73">
        <f t="shared" si="16"/>
        <v>14.25</v>
      </c>
      <c r="J219" s="142"/>
      <c r="K219" s="73">
        <f t="shared" si="17"/>
        <v>14.25</v>
      </c>
      <c r="L219" s="70"/>
      <c r="M219" s="75" t="str">
        <f t="shared" si="18"/>
        <v>Juin</v>
      </c>
    </row>
    <row r="220" spans="1:13">
      <c r="A220" s="67">
        <v>213</v>
      </c>
      <c r="B220" s="143" t="s">
        <v>403</v>
      </c>
      <c r="C220" s="143" t="s">
        <v>242</v>
      </c>
      <c r="D220" s="97">
        <v>11.5</v>
      </c>
      <c r="E220" s="19">
        <v>10.25</v>
      </c>
      <c r="F220" s="97">
        <f t="shared" si="19"/>
        <v>10.875</v>
      </c>
      <c r="G220" s="97">
        <f t="shared" si="15"/>
        <v>32.625</v>
      </c>
      <c r="H220" s="91"/>
      <c r="I220" s="73">
        <f t="shared" si="16"/>
        <v>32.625</v>
      </c>
      <c r="J220" s="142"/>
      <c r="K220" s="73">
        <f t="shared" si="17"/>
        <v>32.625</v>
      </c>
      <c r="L220" s="70"/>
      <c r="M220" s="75" t="str">
        <f t="shared" si="18"/>
        <v>Juin</v>
      </c>
    </row>
    <row r="221" spans="1:13">
      <c r="A221" s="67">
        <v>214</v>
      </c>
      <c r="B221" s="143" t="s">
        <v>404</v>
      </c>
      <c r="C221" s="143" t="s">
        <v>405</v>
      </c>
      <c r="D221" s="97">
        <v>8.5</v>
      </c>
      <c r="E221" s="19">
        <v>9</v>
      </c>
      <c r="F221" s="97">
        <f t="shared" si="19"/>
        <v>8.75</v>
      </c>
      <c r="G221" s="97">
        <f t="shared" si="15"/>
        <v>26.25</v>
      </c>
      <c r="H221" s="91"/>
      <c r="I221" s="73">
        <f t="shared" si="16"/>
        <v>26.25</v>
      </c>
      <c r="J221" s="142"/>
      <c r="K221" s="73">
        <f t="shared" si="17"/>
        <v>26.25</v>
      </c>
      <c r="L221" s="70"/>
      <c r="M221" s="75" t="str">
        <f t="shared" si="18"/>
        <v>Juin</v>
      </c>
    </row>
    <row r="222" spans="1:13">
      <c r="A222" s="67">
        <v>215</v>
      </c>
      <c r="B222" s="145" t="s">
        <v>406</v>
      </c>
      <c r="C222" s="145" t="s">
        <v>407</v>
      </c>
      <c r="D222" s="97">
        <v>13</v>
      </c>
      <c r="E222" s="19">
        <v>12.5</v>
      </c>
      <c r="F222" s="97">
        <f t="shared" si="19"/>
        <v>12.75</v>
      </c>
      <c r="G222" s="97">
        <f t="shared" si="15"/>
        <v>38.25</v>
      </c>
      <c r="H222" s="91"/>
      <c r="I222" s="73">
        <f t="shared" si="16"/>
        <v>38.25</v>
      </c>
      <c r="J222" s="142"/>
      <c r="K222" s="73">
        <f t="shared" si="17"/>
        <v>38.25</v>
      </c>
      <c r="L222" s="70"/>
      <c r="M222" s="75" t="str">
        <f t="shared" si="18"/>
        <v>Juin</v>
      </c>
    </row>
    <row r="223" spans="1:13">
      <c r="A223" s="67">
        <v>216</v>
      </c>
      <c r="B223" s="145" t="s">
        <v>408</v>
      </c>
      <c r="C223" s="145" t="s">
        <v>409</v>
      </c>
      <c r="D223" s="97">
        <v>9.75</v>
      </c>
      <c r="E223" s="19">
        <v>8.75</v>
      </c>
      <c r="F223" s="97">
        <f t="shared" si="19"/>
        <v>9.25</v>
      </c>
      <c r="G223" s="97">
        <f t="shared" si="15"/>
        <v>27.75</v>
      </c>
      <c r="H223" s="91"/>
      <c r="I223" s="73">
        <f t="shared" si="16"/>
        <v>27.75</v>
      </c>
      <c r="J223" s="142"/>
      <c r="K223" s="73">
        <f t="shared" si="17"/>
        <v>27.75</v>
      </c>
      <c r="L223" s="70"/>
      <c r="M223" s="75" t="str">
        <f t="shared" si="18"/>
        <v>Juin</v>
      </c>
    </row>
    <row r="224" spans="1:13">
      <c r="A224" s="67">
        <v>217</v>
      </c>
      <c r="B224" s="145" t="s">
        <v>410</v>
      </c>
      <c r="C224" s="145" t="s">
        <v>411</v>
      </c>
      <c r="D224" s="97">
        <v>14</v>
      </c>
      <c r="E224" s="19">
        <v>6.75</v>
      </c>
      <c r="F224" s="97">
        <f t="shared" si="19"/>
        <v>10.375</v>
      </c>
      <c r="G224" s="97">
        <f t="shared" si="15"/>
        <v>31.125</v>
      </c>
      <c r="H224" s="91"/>
      <c r="I224" s="73">
        <f t="shared" si="16"/>
        <v>31.125</v>
      </c>
      <c r="J224" s="142"/>
      <c r="K224" s="73">
        <f t="shared" si="17"/>
        <v>31.125</v>
      </c>
      <c r="L224" s="70"/>
      <c r="M224" s="75" t="str">
        <f t="shared" si="18"/>
        <v>Juin</v>
      </c>
    </row>
    <row r="225" spans="1:13">
      <c r="A225" s="67">
        <v>218</v>
      </c>
      <c r="B225" s="147" t="s">
        <v>412</v>
      </c>
      <c r="C225" s="147" t="s">
        <v>413</v>
      </c>
      <c r="D225" s="97"/>
      <c r="E225" s="19"/>
      <c r="F225" s="97">
        <f t="shared" si="19"/>
        <v>13</v>
      </c>
      <c r="G225" s="97">
        <f t="shared" si="15"/>
        <v>39</v>
      </c>
      <c r="H225" s="91"/>
      <c r="I225" s="73">
        <f t="shared" si="16"/>
        <v>39</v>
      </c>
      <c r="J225" s="142"/>
      <c r="K225" s="73">
        <f t="shared" si="17"/>
        <v>39</v>
      </c>
      <c r="L225" s="70">
        <v>39</v>
      </c>
      <c r="M225" s="75" t="str">
        <f t="shared" si="18"/>
        <v>Juin</v>
      </c>
    </row>
    <row r="226" spans="1:13">
      <c r="A226" s="67">
        <v>219</v>
      </c>
      <c r="B226" s="143" t="s">
        <v>414</v>
      </c>
      <c r="C226" s="143" t="s">
        <v>415</v>
      </c>
      <c r="D226" s="97">
        <v>10</v>
      </c>
      <c r="E226" s="19">
        <v>5.75</v>
      </c>
      <c r="F226" s="97">
        <f t="shared" si="19"/>
        <v>7.875</v>
      </c>
      <c r="G226" s="97">
        <f t="shared" si="15"/>
        <v>23.625</v>
      </c>
      <c r="H226" s="91"/>
      <c r="I226" s="73">
        <f t="shared" si="16"/>
        <v>23.625</v>
      </c>
      <c r="J226" s="142"/>
      <c r="K226" s="73">
        <f t="shared" si="17"/>
        <v>23.625</v>
      </c>
      <c r="L226" s="70"/>
      <c r="M226" s="75" t="str">
        <f t="shared" si="18"/>
        <v>Juin</v>
      </c>
    </row>
    <row r="227" spans="1:13">
      <c r="A227" s="67">
        <v>220</v>
      </c>
      <c r="B227" s="143" t="s">
        <v>416</v>
      </c>
      <c r="C227" s="143" t="s">
        <v>417</v>
      </c>
      <c r="D227" s="97"/>
      <c r="E227" s="19"/>
      <c r="F227" s="97">
        <f t="shared" si="19"/>
        <v>13</v>
      </c>
      <c r="G227" s="97">
        <f t="shared" si="15"/>
        <v>39</v>
      </c>
      <c r="H227" s="91"/>
      <c r="I227" s="73">
        <f t="shared" si="16"/>
        <v>39</v>
      </c>
      <c r="J227" s="142"/>
      <c r="K227" s="73">
        <f t="shared" si="17"/>
        <v>39</v>
      </c>
      <c r="L227" s="70">
        <v>39</v>
      </c>
      <c r="M227" s="75" t="str">
        <f t="shared" si="18"/>
        <v>Juin</v>
      </c>
    </row>
    <row r="228" spans="1:13">
      <c r="A228" s="67">
        <v>221</v>
      </c>
      <c r="B228" s="145" t="s">
        <v>418</v>
      </c>
      <c r="C228" s="145" t="s">
        <v>280</v>
      </c>
      <c r="D228" s="97">
        <v>3</v>
      </c>
      <c r="E228" s="19">
        <v>5</v>
      </c>
      <c r="F228" s="97">
        <f t="shared" si="19"/>
        <v>4</v>
      </c>
      <c r="G228" s="97">
        <f t="shared" si="15"/>
        <v>12</v>
      </c>
      <c r="H228" s="91"/>
      <c r="I228" s="73">
        <f t="shared" si="16"/>
        <v>12</v>
      </c>
      <c r="J228" s="142"/>
      <c r="K228" s="73">
        <f t="shared" si="17"/>
        <v>12</v>
      </c>
      <c r="L228" s="70"/>
      <c r="M228" s="75" t="str">
        <f t="shared" si="18"/>
        <v>Juin</v>
      </c>
    </row>
    <row r="229" spans="1:13">
      <c r="A229" s="67">
        <v>222</v>
      </c>
      <c r="B229" s="143" t="s">
        <v>419</v>
      </c>
      <c r="C229" s="143" t="s">
        <v>50</v>
      </c>
      <c r="D229" s="97">
        <v>10.5</v>
      </c>
      <c r="E229" s="19">
        <v>13.75</v>
      </c>
      <c r="F229" s="97">
        <f t="shared" si="19"/>
        <v>12.125</v>
      </c>
      <c r="G229" s="97">
        <f t="shared" si="15"/>
        <v>36.375</v>
      </c>
      <c r="H229" s="91"/>
      <c r="I229" s="73">
        <f t="shared" si="16"/>
        <v>36.375</v>
      </c>
      <c r="J229" s="142"/>
      <c r="K229" s="73">
        <f t="shared" si="17"/>
        <v>36.375</v>
      </c>
      <c r="L229" s="70"/>
      <c r="M229" s="75" t="str">
        <f t="shared" si="18"/>
        <v>Juin</v>
      </c>
    </row>
    <row r="230" spans="1:13">
      <c r="A230" s="67">
        <v>223</v>
      </c>
      <c r="B230" s="143" t="s">
        <v>420</v>
      </c>
      <c r="C230" s="143" t="s">
        <v>212</v>
      </c>
      <c r="D230" s="97">
        <v>6.5</v>
      </c>
      <c r="E230" s="19">
        <v>8.5</v>
      </c>
      <c r="F230" s="97">
        <f t="shared" si="19"/>
        <v>7.5</v>
      </c>
      <c r="G230" s="97">
        <f t="shared" si="15"/>
        <v>22.5</v>
      </c>
      <c r="H230" s="91"/>
      <c r="I230" s="73">
        <f t="shared" si="16"/>
        <v>22.5</v>
      </c>
      <c r="J230" s="142"/>
      <c r="K230" s="73">
        <f t="shared" si="17"/>
        <v>22.5</v>
      </c>
      <c r="L230" s="70"/>
      <c r="M230" s="75" t="str">
        <f t="shared" si="18"/>
        <v>Juin</v>
      </c>
    </row>
    <row r="231" spans="1:13">
      <c r="A231" s="67">
        <v>224</v>
      </c>
      <c r="B231" s="143" t="s">
        <v>421</v>
      </c>
      <c r="C231" s="143" t="s">
        <v>422</v>
      </c>
      <c r="D231" s="97">
        <v>15.5</v>
      </c>
      <c r="E231" s="19">
        <v>13.5</v>
      </c>
      <c r="F231" s="97">
        <f t="shared" si="19"/>
        <v>14.5</v>
      </c>
      <c r="G231" s="97">
        <f t="shared" si="15"/>
        <v>43.5</v>
      </c>
      <c r="H231" s="91"/>
      <c r="I231" s="73">
        <f t="shared" si="16"/>
        <v>43.5</v>
      </c>
      <c r="J231" s="142"/>
      <c r="K231" s="73">
        <f t="shared" si="17"/>
        <v>43.5</v>
      </c>
      <c r="L231" s="70"/>
      <c r="M231" s="75" t="str">
        <f t="shared" si="18"/>
        <v>Juin</v>
      </c>
    </row>
    <row r="232" spans="1:13">
      <c r="A232" s="67">
        <v>225</v>
      </c>
      <c r="B232" s="143" t="s">
        <v>423</v>
      </c>
      <c r="C232" s="143" t="s">
        <v>424</v>
      </c>
      <c r="D232" s="97"/>
      <c r="E232" s="19"/>
      <c r="F232" s="97">
        <f t="shared" si="19"/>
        <v>13</v>
      </c>
      <c r="G232" s="97">
        <f t="shared" si="15"/>
        <v>39</v>
      </c>
      <c r="H232" s="91"/>
      <c r="I232" s="73">
        <f t="shared" si="16"/>
        <v>39</v>
      </c>
      <c r="J232" s="142"/>
      <c r="K232" s="73">
        <f t="shared" si="17"/>
        <v>39</v>
      </c>
      <c r="L232" s="70">
        <v>39</v>
      </c>
      <c r="M232" s="75" t="str">
        <f t="shared" si="18"/>
        <v>Juin</v>
      </c>
    </row>
    <row r="233" spans="1:13">
      <c r="A233" s="67">
        <v>226</v>
      </c>
      <c r="B233" s="143" t="s">
        <v>425</v>
      </c>
      <c r="C233" s="143" t="s">
        <v>426</v>
      </c>
      <c r="D233" s="97">
        <v>6.75</v>
      </c>
      <c r="E233" s="19">
        <v>8.25</v>
      </c>
      <c r="F233" s="97">
        <f t="shared" si="19"/>
        <v>7.5</v>
      </c>
      <c r="G233" s="97">
        <f t="shared" si="15"/>
        <v>22.5</v>
      </c>
      <c r="H233" s="91"/>
      <c r="I233" s="73">
        <f t="shared" si="16"/>
        <v>22.5</v>
      </c>
      <c r="J233" s="142"/>
      <c r="K233" s="73">
        <f t="shared" si="17"/>
        <v>22.5</v>
      </c>
      <c r="L233" s="70"/>
      <c r="M233" s="75" t="str">
        <f t="shared" si="18"/>
        <v>Juin</v>
      </c>
    </row>
    <row r="234" spans="1:13">
      <c r="A234" s="67">
        <v>227</v>
      </c>
      <c r="B234" s="143" t="s">
        <v>427</v>
      </c>
      <c r="C234" s="143" t="s">
        <v>23</v>
      </c>
      <c r="D234" s="97">
        <v>9.25</v>
      </c>
      <c r="E234" s="19">
        <v>5.75</v>
      </c>
      <c r="F234" s="97">
        <f t="shared" si="19"/>
        <v>7.5</v>
      </c>
      <c r="G234" s="97">
        <f t="shared" si="15"/>
        <v>22.5</v>
      </c>
      <c r="H234" s="91"/>
      <c r="I234" s="73">
        <f t="shared" si="16"/>
        <v>22.5</v>
      </c>
      <c r="J234" s="142"/>
      <c r="K234" s="73">
        <f t="shared" si="17"/>
        <v>22.5</v>
      </c>
      <c r="L234" s="70"/>
      <c r="M234" s="75" t="str">
        <f t="shared" si="18"/>
        <v>Juin</v>
      </c>
    </row>
    <row r="235" spans="1:13">
      <c r="A235" s="67">
        <v>228</v>
      </c>
      <c r="B235" s="150" t="s">
        <v>428</v>
      </c>
      <c r="C235" s="150" t="s">
        <v>429</v>
      </c>
      <c r="D235" s="97">
        <v>6</v>
      </c>
      <c r="E235" s="19">
        <v>4.5</v>
      </c>
      <c r="F235" s="97">
        <f t="shared" si="19"/>
        <v>5.25</v>
      </c>
      <c r="G235" s="97">
        <f t="shared" si="15"/>
        <v>15.75</v>
      </c>
      <c r="H235" s="91"/>
      <c r="I235" s="73">
        <f t="shared" si="16"/>
        <v>15.75</v>
      </c>
      <c r="J235" s="142"/>
      <c r="K235" s="73">
        <f t="shared" si="17"/>
        <v>15.75</v>
      </c>
      <c r="L235" s="70"/>
      <c r="M235" s="75" t="str">
        <f t="shared" si="18"/>
        <v>Juin</v>
      </c>
    </row>
    <row r="236" spans="1:13">
      <c r="A236" s="67">
        <v>229</v>
      </c>
      <c r="B236" s="150" t="s">
        <v>430</v>
      </c>
      <c r="C236" s="150" t="s">
        <v>431</v>
      </c>
      <c r="D236" s="97"/>
      <c r="E236" s="19"/>
      <c r="F236" s="97">
        <f t="shared" si="19"/>
        <v>13</v>
      </c>
      <c r="G236" s="97">
        <f t="shared" si="15"/>
        <v>39</v>
      </c>
      <c r="H236" s="91"/>
      <c r="I236" s="73">
        <f t="shared" si="16"/>
        <v>39</v>
      </c>
      <c r="J236" s="142"/>
      <c r="K236" s="73">
        <f t="shared" si="17"/>
        <v>39</v>
      </c>
      <c r="L236" s="70">
        <v>39</v>
      </c>
      <c r="M236" s="75" t="str">
        <f t="shared" si="18"/>
        <v>Juin</v>
      </c>
    </row>
    <row r="237" spans="1:13">
      <c r="A237" s="67">
        <v>230</v>
      </c>
      <c r="B237" s="150" t="s">
        <v>432</v>
      </c>
      <c r="C237" s="150" t="s">
        <v>433</v>
      </c>
      <c r="D237" s="97">
        <v>6</v>
      </c>
      <c r="E237" s="19">
        <v>8.25</v>
      </c>
      <c r="F237" s="97">
        <f t="shared" si="19"/>
        <v>7.125</v>
      </c>
      <c r="G237" s="97">
        <f t="shared" si="15"/>
        <v>21.375</v>
      </c>
      <c r="H237" s="91"/>
      <c r="I237" s="73">
        <f t="shared" si="16"/>
        <v>21.375</v>
      </c>
      <c r="J237" s="142"/>
      <c r="K237" s="73">
        <f t="shared" si="17"/>
        <v>21.375</v>
      </c>
      <c r="L237" s="70"/>
      <c r="M237" s="75" t="str">
        <f t="shared" si="18"/>
        <v>Juin</v>
      </c>
    </row>
    <row r="238" spans="1:13">
      <c r="A238" s="67">
        <v>231</v>
      </c>
      <c r="B238" s="145" t="s">
        <v>434</v>
      </c>
      <c r="C238" s="145" t="s">
        <v>435</v>
      </c>
      <c r="D238" s="97">
        <v>9.75</v>
      </c>
      <c r="E238" s="19">
        <v>3.75</v>
      </c>
      <c r="F238" s="97">
        <f t="shared" si="19"/>
        <v>6.75</v>
      </c>
      <c r="G238" s="97">
        <f t="shared" si="15"/>
        <v>20.25</v>
      </c>
      <c r="H238" s="91"/>
      <c r="I238" s="73">
        <f t="shared" si="16"/>
        <v>20.25</v>
      </c>
      <c r="J238" s="142"/>
      <c r="K238" s="73">
        <f t="shared" si="17"/>
        <v>20.25</v>
      </c>
      <c r="L238" s="70"/>
      <c r="M238" s="75" t="str">
        <f t="shared" si="18"/>
        <v>Juin</v>
      </c>
    </row>
    <row r="239" spans="1:13">
      <c r="A239" s="67">
        <v>232</v>
      </c>
      <c r="B239" s="143" t="s">
        <v>436</v>
      </c>
      <c r="C239" s="143" t="s">
        <v>437</v>
      </c>
      <c r="D239" s="97">
        <v>11.25</v>
      </c>
      <c r="E239" s="19">
        <v>10.75</v>
      </c>
      <c r="F239" s="97">
        <f t="shared" si="19"/>
        <v>11</v>
      </c>
      <c r="G239" s="97">
        <f t="shared" si="15"/>
        <v>33</v>
      </c>
      <c r="H239" s="91"/>
      <c r="I239" s="73">
        <f t="shared" si="16"/>
        <v>33</v>
      </c>
      <c r="J239" s="142"/>
      <c r="K239" s="73">
        <f t="shared" si="17"/>
        <v>33</v>
      </c>
      <c r="L239" s="70"/>
      <c r="M239" s="75" t="str">
        <f t="shared" si="18"/>
        <v>Juin</v>
      </c>
    </row>
    <row r="240" spans="1:13">
      <c r="A240" s="67">
        <v>233</v>
      </c>
      <c r="B240" s="143" t="s">
        <v>438</v>
      </c>
      <c r="C240" s="143" t="s">
        <v>439</v>
      </c>
      <c r="D240" s="97">
        <v>12</v>
      </c>
      <c r="E240" s="19">
        <v>10</v>
      </c>
      <c r="F240" s="97">
        <f t="shared" si="19"/>
        <v>11</v>
      </c>
      <c r="G240" s="97">
        <f t="shared" si="15"/>
        <v>33</v>
      </c>
      <c r="H240" s="91"/>
      <c r="I240" s="73">
        <f t="shared" si="16"/>
        <v>33</v>
      </c>
      <c r="J240" s="142"/>
      <c r="K240" s="73">
        <f t="shared" si="17"/>
        <v>33</v>
      </c>
      <c r="L240" s="70"/>
      <c r="M240" s="75" t="str">
        <f t="shared" si="18"/>
        <v>Juin</v>
      </c>
    </row>
    <row r="241" spans="1:13">
      <c r="A241" s="67">
        <v>234</v>
      </c>
      <c r="B241" s="145" t="s">
        <v>438</v>
      </c>
      <c r="C241" s="145" t="s">
        <v>440</v>
      </c>
      <c r="D241" s="97">
        <v>12</v>
      </c>
      <c r="E241" s="19">
        <v>10.25</v>
      </c>
      <c r="F241" s="97">
        <f t="shared" si="19"/>
        <v>11.125</v>
      </c>
      <c r="G241" s="97">
        <f t="shared" si="15"/>
        <v>33.375</v>
      </c>
      <c r="H241" s="91"/>
      <c r="I241" s="73">
        <f t="shared" si="16"/>
        <v>33.375</v>
      </c>
      <c r="J241" s="142"/>
      <c r="K241" s="73">
        <f t="shared" si="17"/>
        <v>33.375</v>
      </c>
      <c r="L241" s="70"/>
      <c r="M241" s="75" t="str">
        <f t="shared" si="18"/>
        <v>Juin</v>
      </c>
    </row>
    <row r="242" spans="1:13">
      <c r="A242" s="67">
        <v>235</v>
      </c>
      <c r="B242" s="143" t="s">
        <v>441</v>
      </c>
      <c r="C242" s="143" t="s">
        <v>442</v>
      </c>
      <c r="D242" s="97">
        <v>12.5</v>
      </c>
      <c r="E242" s="19">
        <v>10.25</v>
      </c>
      <c r="F242" s="97">
        <f t="shared" si="19"/>
        <v>11.375</v>
      </c>
      <c r="G242" s="97">
        <f t="shared" si="15"/>
        <v>34.125</v>
      </c>
      <c r="H242" s="91"/>
      <c r="I242" s="73">
        <f t="shared" si="16"/>
        <v>34.125</v>
      </c>
      <c r="J242" s="142"/>
      <c r="K242" s="73">
        <f t="shared" si="17"/>
        <v>34.125</v>
      </c>
      <c r="L242" s="70"/>
      <c r="M242" s="75" t="str">
        <f t="shared" si="18"/>
        <v>Juin</v>
      </c>
    </row>
    <row r="243" spans="1:13">
      <c r="A243" s="67">
        <v>236</v>
      </c>
      <c r="B243" s="143" t="s">
        <v>443</v>
      </c>
      <c r="C243" s="143" t="s">
        <v>444</v>
      </c>
      <c r="D243" s="97"/>
      <c r="E243" s="19"/>
      <c r="F243" s="97">
        <f t="shared" si="19"/>
        <v>10</v>
      </c>
      <c r="G243" s="97">
        <f t="shared" si="15"/>
        <v>30</v>
      </c>
      <c r="H243" s="91"/>
      <c r="I243" s="73">
        <f t="shared" si="16"/>
        <v>30</v>
      </c>
      <c r="J243" s="142"/>
      <c r="K243" s="73">
        <f t="shared" si="17"/>
        <v>30</v>
      </c>
      <c r="L243" s="70">
        <v>30</v>
      </c>
      <c r="M243" s="75" t="str">
        <f t="shared" si="18"/>
        <v>Juin</v>
      </c>
    </row>
    <row r="244" spans="1:13">
      <c r="A244" s="67">
        <v>237</v>
      </c>
      <c r="B244" s="143" t="s">
        <v>445</v>
      </c>
      <c r="C244" s="143" t="s">
        <v>446</v>
      </c>
      <c r="D244" s="97">
        <v>3.75</v>
      </c>
      <c r="E244" s="19">
        <v>4.25</v>
      </c>
      <c r="F244" s="97">
        <f t="shared" si="19"/>
        <v>4</v>
      </c>
      <c r="G244" s="97">
        <f t="shared" si="15"/>
        <v>12</v>
      </c>
      <c r="H244" s="91"/>
      <c r="I244" s="73">
        <f t="shared" si="16"/>
        <v>12</v>
      </c>
      <c r="J244" s="142"/>
      <c r="K244" s="73">
        <f t="shared" si="17"/>
        <v>12</v>
      </c>
      <c r="L244" s="70"/>
      <c r="M244" s="75" t="str">
        <f t="shared" si="18"/>
        <v>Juin</v>
      </c>
    </row>
    <row r="245" spans="1:13">
      <c r="A245" s="67">
        <v>238</v>
      </c>
      <c r="B245" s="143" t="s">
        <v>447</v>
      </c>
      <c r="C245" s="143" t="s">
        <v>98</v>
      </c>
      <c r="D245" s="97">
        <v>14.75</v>
      </c>
      <c r="E245" s="19">
        <v>14.75</v>
      </c>
      <c r="F245" s="97">
        <f t="shared" si="19"/>
        <v>14.75</v>
      </c>
      <c r="G245" s="97">
        <f t="shared" si="15"/>
        <v>44.25</v>
      </c>
      <c r="H245" s="91"/>
      <c r="I245" s="73">
        <f t="shared" si="16"/>
        <v>44.25</v>
      </c>
      <c r="J245" s="142"/>
      <c r="K245" s="73">
        <f t="shared" si="17"/>
        <v>44.25</v>
      </c>
      <c r="L245" s="70"/>
      <c r="M245" s="75" t="str">
        <f t="shared" si="18"/>
        <v>Juin</v>
      </c>
    </row>
    <row r="246" spans="1:13">
      <c r="A246" s="67">
        <v>239</v>
      </c>
      <c r="B246" s="145" t="s">
        <v>448</v>
      </c>
      <c r="C246" s="145" t="s">
        <v>449</v>
      </c>
      <c r="D246" s="97">
        <v>7</v>
      </c>
      <c r="E246" s="19">
        <v>5</v>
      </c>
      <c r="F246" s="97">
        <f t="shared" si="19"/>
        <v>6</v>
      </c>
      <c r="G246" s="97">
        <f t="shared" si="15"/>
        <v>18</v>
      </c>
      <c r="H246" s="91"/>
      <c r="I246" s="73">
        <f t="shared" si="16"/>
        <v>18</v>
      </c>
      <c r="J246" s="142"/>
      <c r="K246" s="73">
        <f t="shared" si="17"/>
        <v>18</v>
      </c>
      <c r="L246" s="70"/>
      <c r="M246" s="75" t="str">
        <f t="shared" si="18"/>
        <v>Juin</v>
      </c>
    </row>
    <row r="247" spans="1:13">
      <c r="A247" s="67">
        <v>240</v>
      </c>
      <c r="B247" s="143" t="s">
        <v>450</v>
      </c>
      <c r="C247" s="143" t="s">
        <v>216</v>
      </c>
      <c r="D247" s="97">
        <v>12.5</v>
      </c>
      <c r="E247" s="19">
        <v>8.75</v>
      </c>
      <c r="F247" s="97">
        <f t="shared" si="19"/>
        <v>10.625</v>
      </c>
      <c r="G247" s="97">
        <f t="shared" si="15"/>
        <v>31.875</v>
      </c>
      <c r="H247" s="91"/>
      <c r="I247" s="73">
        <f t="shared" si="16"/>
        <v>31.875</v>
      </c>
      <c r="J247" s="142"/>
      <c r="K247" s="73">
        <f t="shared" si="17"/>
        <v>31.875</v>
      </c>
      <c r="L247" s="70"/>
      <c r="M247" s="75" t="str">
        <f t="shared" si="18"/>
        <v>Juin</v>
      </c>
    </row>
    <row r="248" spans="1:13">
      <c r="A248" s="67">
        <v>241</v>
      </c>
      <c r="B248" s="145" t="s">
        <v>451</v>
      </c>
      <c r="C248" s="145" t="s">
        <v>452</v>
      </c>
      <c r="D248" s="97">
        <v>14.25</v>
      </c>
      <c r="E248" s="19">
        <v>9.25</v>
      </c>
      <c r="F248" s="97">
        <f t="shared" si="19"/>
        <v>11.75</v>
      </c>
      <c r="G248" s="97">
        <f t="shared" si="15"/>
        <v>35.25</v>
      </c>
      <c r="H248" s="91"/>
      <c r="I248" s="73">
        <f t="shared" si="16"/>
        <v>35.25</v>
      </c>
      <c r="J248" s="142"/>
      <c r="K248" s="73">
        <f t="shared" si="17"/>
        <v>35.25</v>
      </c>
      <c r="L248" s="70"/>
      <c r="M248" s="75" t="str">
        <f t="shared" si="18"/>
        <v>Juin</v>
      </c>
    </row>
    <row r="249" spans="1:13">
      <c r="A249" s="67">
        <v>242</v>
      </c>
      <c r="B249" s="143" t="s">
        <v>453</v>
      </c>
      <c r="C249" s="143" t="s">
        <v>454</v>
      </c>
      <c r="D249" s="97">
        <v>15.5</v>
      </c>
      <c r="E249" s="19">
        <v>10.75</v>
      </c>
      <c r="F249" s="97">
        <f t="shared" si="19"/>
        <v>13.125</v>
      </c>
      <c r="G249" s="97">
        <f t="shared" si="15"/>
        <v>39.375</v>
      </c>
      <c r="H249" s="91"/>
      <c r="I249" s="73">
        <f t="shared" si="16"/>
        <v>39.375</v>
      </c>
      <c r="J249" s="142"/>
      <c r="K249" s="73">
        <f t="shared" si="17"/>
        <v>39.375</v>
      </c>
      <c r="L249" s="70"/>
      <c r="M249" s="75" t="str">
        <f t="shared" si="18"/>
        <v>Juin</v>
      </c>
    </row>
    <row r="250" spans="1:13">
      <c r="A250" s="67">
        <v>243</v>
      </c>
      <c r="B250" s="143" t="s">
        <v>453</v>
      </c>
      <c r="C250" s="143" t="s">
        <v>455</v>
      </c>
      <c r="D250" s="97">
        <v>14.25</v>
      </c>
      <c r="E250" s="19">
        <v>8.25</v>
      </c>
      <c r="F250" s="97">
        <f t="shared" si="19"/>
        <v>11.25</v>
      </c>
      <c r="G250" s="97">
        <f t="shared" si="15"/>
        <v>33.75</v>
      </c>
      <c r="H250" s="91"/>
      <c r="I250" s="73">
        <f t="shared" si="16"/>
        <v>33.75</v>
      </c>
      <c r="J250" s="142"/>
      <c r="K250" s="73">
        <f t="shared" si="17"/>
        <v>33.75</v>
      </c>
      <c r="L250" s="70"/>
      <c r="M250" s="75" t="str">
        <f t="shared" si="18"/>
        <v>Juin</v>
      </c>
    </row>
    <row r="251" spans="1:13">
      <c r="A251" s="67">
        <v>244</v>
      </c>
      <c r="B251" s="145" t="s">
        <v>456</v>
      </c>
      <c r="C251" s="145" t="s">
        <v>457</v>
      </c>
      <c r="D251" s="97">
        <v>10</v>
      </c>
      <c r="E251" s="19">
        <v>10.25</v>
      </c>
      <c r="F251" s="97">
        <f t="shared" si="19"/>
        <v>10.125</v>
      </c>
      <c r="G251" s="97">
        <f t="shared" si="15"/>
        <v>30.375</v>
      </c>
      <c r="H251" s="91"/>
      <c r="I251" s="73">
        <f t="shared" si="16"/>
        <v>30.375</v>
      </c>
      <c r="J251" s="142"/>
      <c r="K251" s="73">
        <f t="shared" si="17"/>
        <v>30.375</v>
      </c>
      <c r="L251" s="70"/>
      <c r="M251" s="75" t="str">
        <f t="shared" si="18"/>
        <v>Juin</v>
      </c>
    </row>
    <row r="252" spans="1:13">
      <c r="A252" s="67">
        <v>245</v>
      </c>
      <c r="B252" s="143" t="s">
        <v>458</v>
      </c>
      <c r="C252" s="143" t="s">
        <v>459</v>
      </c>
      <c r="D252" s="97">
        <v>15</v>
      </c>
      <c r="E252" s="19">
        <v>14</v>
      </c>
      <c r="F252" s="97">
        <f t="shared" si="19"/>
        <v>14.5</v>
      </c>
      <c r="G252" s="97">
        <f t="shared" si="15"/>
        <v>43.5</v>
      </c>
      <c r="H252" s="91"/>
      <c r="I252" s="73">
        <f t="shared" si="16"/>
        <v>43.5</v>
      </c>
      <c r="J252" s="142"/>
      <c r="K252" s="73">
        <f t="shared" si="17"/>
        <v>43.5</v>
      </c>
      <c r="L252" s="70"/>
      <c r="M252" s="75" t="str">
        <f t="shared" si="18"/>
        <v>Juin</v>
      </c>
    </row>
    <row r="253" spans="1:13">
      <c r="A253" s="67">
        <v>246</v>
      </c>
      <c r="B253" s="145" t="s">
        <v>460</v>
      </c>
      <c r="C253" s="145" t="s">
        <v>133</v>
      </c>
      <c r="D253" s="97"/>
      <c r="E253" s="19"/>
      <c r="F253" s="97">
        <f t="shared" si="19"/>
        <v>11</v>
      </c>
      <c r="G253" s="97">
        <f t="shared" si="15"/>
        <v>33</v>
      </c>
      <c r="H253" s="91"/>
      <c r="I253" s="73">
        <f t="shared" si="16"/>
        <v>33</v>
      </c>
      <c r="J253" s="142"/>
      <c r="K253" s="73">
        <f t="shared" si="17"/>
        <v>33</v>
      </c>
      <c r="L253" s="70">
        <v>33</v>
      </c>
      <c r="M253" s="75" t="str">
        <f t="shared" si="18"/>
        <v>Juin</v>
      </c>
    </row>
    <row r="254" spans="1:13">
      <c r="A254" s="67">
        <v>247</v>
      </c>
      <c r="B254" s="145" t="s">
        <v>461</v>
      </c>
      <c r="C254" s="145" t="s">
        <v>462</v>
      </c>
      <c r="D254" s="97">
        <v>7.75</v>
      </c>
      <c r="E254" s="19">
        <v>9.25</v>
      </c>
      <c r="F254" s="97">
        <f t="shared" si="19"/>
        <v>8.5</v>
      </c>
      <c r="G254" s="97">
        <f t="shared" si="15"/>
        <v>25.5</v>
      </c>
      <c r="H254" s="91"/>
      <c r="I254" s="73">
        <f t="shared" si="16"/>
        <v>25.5</v>
      </c>
      <c r="J254" s="142"/>
      <c r="K254" s="73">
        <f t="shared" si="17"/>
        <v>25.5</v>
      </c>
      <c r="L254" s="70"/>
      <c r="M254" s="75" t="str">
        <f t="shared" si="18"/>
        <v>Juin</v>
      </c>
    </row>
    <row r="255" spans="1:13">
      <c r="A255" s="67">
        <v>248</v>
      </c>
      <c r="B255" s="145" t="s">
        <v>463</v>
      </c>
      <c r="C255" s="145" t="s">
        <v>464</v>
      </c>
      <c r="D255" s="97">
        <v>3.25</v>
      </c>
      <c r="E255" s="19">
        <v>3.5</v>
      </c>
      <c r="F255" s="97">
        <f t="shared" si="19"/>
        <v>3.375</v>
      </c>
      <c r="G255" s="97">
        <f t="shared" si="15"/>
        <v>10.125</v>
      </c>
      <c r="H255" s="91"/>
      <c r="I255" s="73">
        <f t="shared" si="16"/>
        <v>10.125</v>
      </c>
      <c r="J255" s="142"/>
      <c r="K255" s="73">
        <f t="shared" si="17"/>
        <v>10.125</v>
      </c>
      <c r="L255" s="70"/>
      <c r="M255" s="75" t="str">
        <f t="shared" si="18"/>
        <v>Juin</v>
      </c>
    </row>
    <row r="256" spans="1:13">
      <c r="A256" s="67">
        <v>249</v>
      </c>
      <c r="B256" s="143" t="s">
        <v>465</v>
      </c>
      <c r="C256" s="143" t="s">
        <v>440</v>
      </c>
      <c r="D256" s="97">
        <v>10</v>
      </c>
      <c r="E256" s="19">
        <v>10.75</v>
      </c>
      <c r="F256" s="97">
        <f t="shared" si="19"/>
        <v>10.375</v>
      </c>
      <c r="G256" s="97">
        <f t="shared" si="15"/>
        <v>31.125</v>
      </c>
      <c r="H256" s="91"/>
      <c r="I256" s="73">
        <f t="shared" si="16"/>
        <v>31.125</v>
      </c>
      <c r="J256" s="142"/>
      <c r="K256" s="73">
        <f t="shared" si="17"/>
        <v>31.125</v>
      </c>
      <c r="L256" s="70"/>
      <c r="M256" s="75" t="str">
        <f t="shared" si="18"/>
        <v>Juin</v>
      </c>
    </row>
    <row r="257" spans="1:13">
      <c r="A257" s="67">
        <v>250</v>
      </c>
      <c r="B257" s="147" t="s">
        <v>466</v>
      </c>
      <c r="C257" s="147" t="s">
        <v>467</v>
      </c>
      <c r="D257" s="97"/>
      <c r="E257" s="19"/>
      <c r="F257" s="97">
        <f t="shared" si="19"/>
        <v>10</v>
      </c>
      <c r="G257" s="97">
        <f t="shared" si="15"/>
        <v>30</v>
      </c>
      <c r="H257" s="91"/>
      <c r="I257" s="73">
        <f t="shared" si="16"/>
        <v>30</v>
      </c>
      <c r="J257" s="142"/>
      <c r="K257" s="73">
        <f t="shared" si="17"/>
        <v>30</v>
      </c>
      <c r="L257" s="70">
        <v>30</v>
      </c>
      <c r="M257" s="75" t="str">
        <f t="shared" si="18"/>
        <v>Juin</v>
      </c>
    </row>
    <row r="258" spans="1:13">
      <c r="A258" s="67">
        <v>251</v>
      </c>
      <c r="B258" s="151" t="s">
        <v>468</v>
      </c>
      <c r="C258" s="147" t="s">
        <v>186</v>
      </c>
      <c r="D258" s="97"/>
      <c r="E258" s="19"/>
      <c r="F258" s="97">
        <f t="shared" si="19"/>
        <v>10</v>
      </c>
      <c r="G258" s="97">
        <f t="shared" si="15"/>
        <v>30</v>
      </c>
      <c r="H258" s="91"/>
      <c r="I258" s="73">
        <f t="shared" si="16"/>
        <v>30</v>
      </c>
      <c r="J258" s="142"/>
      <c r="K258" s="73">
        <f t="shared" si="17"/>
        <v>30</v>
      </c>
      <c r="L258" s="70">
        <v>30</v>
      </c>
      <c r="M258" s="75" t="str">
        <f t="shared" si="18"/>
        <v>Juin</v>
      </c>
    </row>
    <row r="259" spans="1:13">
      <c r="A259" s="67">
        <v>252</v>
      </c>
      <c r="B259" s="145" t="s">
        <v>469</v>
      </c>
      <c r="C259" s="145" t="s">
        <v>470</v>
      </c>
      <c r="D259" s="97">
        <v>5.5</v>
      </c>
      <c r="E259" s="19">
        <v>6.25</v>
      </c>
      <c r="F259" s="97">
        <f t="shared" si="19"/>
        <v>5.875</v>
      </c>
      <c r="G259" s="97">
        <f t="shared" si="15"/>
        <v>17.625</v>
      </c>
      <c r="H259" s="91"/>
      <c r="I259" s="73">
        <f t="shared" si="16"/>
        <v>17.625</v>
      </c>
      <c r="J259" s="142"/>
      <c r="K259" s="73">
        <f t="shared" si="17"/>
        <v>17.625</v>
      </c>
      <c r="L259" s="70"/>
      <c r="M259" s="75" t="str">
        <f t="shared" si="18"/>
        <v>Juin</v>
      </c>
    </row>
    <row r="260" spans="1:13">
      <c r="A260" s="67">
        <v>253</v>
      </c>
      <c r="B260" s="143" t="s">
        <v>471</v>
      </c>
      <c r="C260" s="143" t="s">
        <v>167</v>
      </c>
      <c r="D260" s="97">
        <v>13</v>
      </c>
      <c r="E260" s="19">
        <v>8.75</v>
      </c>
      <c r="F260" s="97">
        <f t="shared" si="19"/>
        <v>10.875</v>
      </c>
      <c r="G260" s="97">
        <f t="shared" si="15"/>
        <v>32.625</v>
      </c>
      <c r="H260" s="91"/>
      <c r="I260" s="73">
        <f t="shared" si="16"/>
        <v>32.625</v>
      </c>
      <c r="J260" s="142"/>
      <c r="K260" s="73">
        <f t="shared" si="17"/>
        <v>32.625</v>
      </c>
      <c r="L260" s="70"/>
      <c r="M260" s="75" t="str">
        <f t="shared" si="18"/>
        <v>Juin</v>
      </c>
    </row>
    <row r="261" spans="1:13">
      <c r="A261" s="67">
        <v>254</v>
      </c>
      <c r="B261" s="145" t="s">
        <v>472</v>
      </c>
      <c r="C261" s="145" t="s">
        <v>473</v>
      </c>
      <c r="D261" s="97">
        <v>4.25</v>
      </c>
      <c r="E261" s="19">
        <v>3.75</v>
      </c>
      <c r="F261" s="97">
        <f t="shared" si="19"/>
        <v>4</v>
      </c>
      <c r="G261" s="97">
        <f t="shared" si="15"/>
        <v>12</v>
      </c>
      <c r="H261" s="91"/>
      <c r="I261" s="73">
        <f t="shared" si="16"/>
        <v>12</v>
      </c>
      <c r="J261" s="142"/>
      <c r="K261" s="73">
        <f t="shared" si="17"/>
        <v>12</v>
      </c>
      <c r="L261" s="70"/>
      <c r="M261" s="75" t="str">
        <f t="shared" si="18"/>
        <v>Juin</v>
      </c>
    </row>
    <row r="262" spans="1:13">
      <c r="A262" s="67">
        <v>255</v>
      </c>
      <c r="B262" s="145" t="s">
        <v>474</v>
      </c>
      <c r="C262" s="145" t="s">
        <v>475</v>
      </c>
      <c r="D262" s="97">
        <v>4</v>
      </c>
      <c r="E262" s="19"/>
      <c r="F262" s="97">
        <f t="shared" si="19"/>
        <v>2</v>
      </c>
      <c r="G262" s="97">
        <f t="shared" si="15"/>
        <v>6</v>
      </c>
      <c r="H262" s="91"/>
      <c r="I262" s="73">
        <f t="shared" si="16"/>
        <v>6</v>
      </c>
      <c r="J262" s="142"/>
      <c r="K262" s="73">
        <f t="shared" si="17"/>
        <v>6</v>
      </c>
      <c r="L262" s="70"/>
      <c r="M262" s="75" t="str">
        <f t="shared" si="18"/>
        <v>Juin</v>
      </c>
    </row>
    <row r="263" spans="1:13">
      <c r="A263" s="67">
        <v>256</v>
      </c>
      <c r="B263" s="143" t="s">
        <v>478</v>
      </c>
      <c r="C263" s="143" t="s">
        <v>470</v>
      </c>
      <c r="D263" s="97">
        <v>4.75</v>
      </c>
      <c r="E263" s="19">
        <v>4.5</v>
      </c>
      <c r="F263" s="97">
        <f t="shared" si="19"/>
        <v>4.625</v>
      </c>
      <c r="G263" s="97">
        <f t="shared" si="15"/>
        <v>13.875</v>
      </c>
      <c r="H263" s="91"/>
      <c r="I263" s="73">
        <f t="shared" si="16"/>
        <v>13.875</v>
      </c>
      <c r="J263" s="142"/>
      <c r="K263" s="73">
        <f t="shared" si="17"/>
        <v>13.875</v>
      </c>
      <c r="L263" s="70"/>
      <c r="M263" s="75" t="str">
        <f t="shared" si="18"/>
        <v>Juin</v>
      </c>
    </row>
    <row r="264" spans="1:13">
      <c r="A264" s="67">
        <v>257</v>
      </c>
      <c r="B264" s="143" t="s">
        <v>476</v>
      </c>
      <c r="C264" s="143" t="s">
        <v>477</v>
      </c>
      <c r="D264" s="97">
        <v>10.25</v>
      </c>
      <c r="E264" s="19">
        <v>8.25</v>
      </c>
      <c r="F264" s="97">
        <f t="shared" si="19"/>
        <v>9.25</v>
      </c>
      <c r="G264" s="97">
        <f t="shared" ref="G264:G327" si="20">F264*3</f>
        <v>27.75</v>
      </c>
      <c r="H264" s="91"/>
      <c r="I264" s="73">
        <f t="shared" ref="I264:I327" si="21">MAX(H264*3,G264)</f>
        <v>27.75</v>
      </c>
      <c r="J264" s="142"/>
      <c r="K264" s="73">
        <f t="shared" ref="K264:K327" si="22">MAX(I264,J264*3)</f>
        <v>27.75</v>
      </c>
      <c r="L264" s="70"/>
      <c r="M264" s="75" t="str">
        <f t="shared" ref="M264:M327" si="23">IF(ISBLANK(J264),IF(ISBLANK(H264),"Juin","Synthèse"),"Rattrapage")</f>
        <v>Juin</v>
      </c>
    </row>
    <row r="265" spans="1:13">
      <c r="A265" s="67">
        <v>258</v>
      </c>
      <c r="B265" s="143" t="s">
        <v>479</v>
      </c>
      <c r="C265" s="143" t="s">
        <v>480</v>
      </c>
      <c r="D265" s="97">
        <v>14.5</v>
      </c>
      <c r="E265" s="19">
        <v>7</v>
      </c>
      <c r="F265" s="97">
        <f t="shared" ref="F265:F328" si="24">IF(AND(D265=0,E265=0),L265/3,(D265+E265)/2)</f>
        <v>10.75</v>
      </c>
      <c r="G265" s="97">
        <f t="shared" si="20"/>
        <v>32.25</v>
      </c>
      <c r="H265" s="91"/>
      <c r="I265" s="73">
        <f t="shared" si="21"/>
        <v>32.25</v>
      </c>
      <c r="J265" s="142"/>
      <c r="K265" s="73">
        <f t="shared" si="22"/>
        <v>32.25</v>
      </c>
      <c r="L265" s="70"/>
      <c r="M265" s="75" t="str">
        <f t="shared" si="23"/>
        <v>Juin</v>
      </c>
    </row>
    <row r="266" spans="1:13">
      <c r="A266" s="67">
        <v>259</v>
      </c>
      <c r="B266" s="145" t="s">
        <v>481</v>
      </c>
      <c r="C266" s="145" t="s">
        <v>482</v>
      </c>
      <c r="D266" s="97">
        <v>14</v>
      </c>
      <c r="E266" s="19">
        <v>8.5</v>
      </c>
      <c r="F266" s="97">
        <f t="shared" si="24"/>
        <v>11.25</v>
      </c>
      <c r="G266" s="97">
        <f t="shared" si="20"/>
        <v>33.75</v>
      </c>
      <c r="H266" s="91"/>
      <c r="I266" s="73">
        <f t="shared" si="21"/>
        <v>33.75</v>
      </c>
      <c r="J266" s="142"/>
      <c r="K266" s="73">
        <f t="shared" si="22"/>
        <v>33.75</v>
      </c>
      <c r="L266" s="70"/>
      <c r="M266" s="75" t="str">
        <f t="shared" si="23"/>
        <v>Juin</v>
      </c>
    </row>
    <row r="267" spans="1:13">
      <c r="A267" s="67">
        <v>260</v>
      </c>
      <c r="B267" s="151" t="s">
        <v>483</v>
      </c>
      <c r="C267" s="151" t="s">
        <v>484</v>
      </c>
      <c r="D267" s="97">
        <v>8.25</v>
      </c>
      <c r="E267" s="19">
        <v>5.5</v>
      </c>
      <c r="F267" s="97">
        <f t="shared" si="24"/>
        <v>6.875</v>
      </c>
      <c r="G267" s="97">
        <f t="shared" si="20"/>
        <v>20.625</v>
      </c>
      <c r="H267" s="91"/>
      <c r="I267" s="73">
        <f t="shared" si="21"/>
        <v>20.625</v>
      </c>
      <c r="J267" s="142"/>
      <c r="K267" s="73">
        <f t="shared" si="22"/>
        <v>20.625</v>
      </c>
      <c r="L267" s="70"/>
      <c r="M267" s="75" t="str">
        <f t="shared" si="23"/>
        <v>Juin</v>
      </c>
    </row>
    <row r="268" spans="1:13">
      <c r="A268" s="67">
        <v>261</v>
      </c>
      <c r="B268" s="151" t="s">
        <v>485</v>
      </c>
      <c r="C268" s="151" t="s">
        <v>486</v>
      </c>
      <c r="D268" s="97">
        <v>14.25</v>
      </c>
      <c r="E268" s="19">
        <v>7.75</v>
      </c>
      <c r="F268" s="97">
        <f t="shared" si="24"/>
        <v>11</v>
      </c>
      <c r="G268" s="97">
        <f t="shared" si="20"/>
        <v>33</v>
      </c>
      <c r="H268" s="91"/>
      <c r="I268" s="73">
        <f t="shared" si="21"/>
        <v>33</v>
      </c>
      <c r="J268" s="142"/>
      <c r="K268" s="73">
        <f t="shared" si="22"/>
        <v>33</v>
      </c>
      <c r="L268" s="70"/>
      <c r="M268" s="75" t="str">
        <f t="shared" si="23"/>
        <v>Juin</v>
      </c>
    </row>
    <row r="269" spans="1:13">
      <c r="A269" s="67">
        <v>262</v>
      </c>
      <c r="B269" s="143" t="s">
        <v>487</v>
      </c>
      <c r="C269" s="143" t="s">
        <v>488</v>
      </c>
      <c r="D269" s="97">
        <v>5</v>
      </c>
      <c r="E269" s="19">
        <v>5.5</v>
      </c>
      <c r="F269" s="97">
        <f t="shared" si="24"/>
        <v>5.25</v>
      </c>
      <c r="G269" s="97">
        <f t="shared" si="20"/>
        <v>15.75</v>
      </c>
      <c r="H269" s="91"/>
      <c r="I269" s="73">
        <f t="shared" si="21"/>
        <v>15.75</v>
      </c>
      <c r="J269" s="142"/>
      <c r="K269" s="73">
        <f t="shared" si="22"/>
        <v>15.75</v>
      </c>
      <c r="L269" s="70"/>
      <c r="M269" s="75" t="str">
        <f t="shared" si="23"/>
        <v>Juin</v>
      </c>
    </row>
    <row r="270" spans="1:13">
      <c r="A270" s="67">
        <v>263</v>
      </c>
      <c r="B270" s="150" t="s">
        <v>489</v>
      </c>
      <c r="C270" s="150" t="s">
        <v>490</v>
      </c>
      <c r="D270" s="97">
        <v>14.25</v>
      </c>
      <c r="E270" s="19">
        <v>14.5</v>
      </c>
      <c r="F270" s="97">
        <f t="shared" si="24"/>
        <v>14.375</v>
      </c>
      <c r="G270" s="97">
        <f t="shared" si="20"/>
        <v>43.125</v>
      </c>
      <c r="H270" s="91"/>
      <c r="I270" s="73">
        <f t="shared" si="21"/>
        <v>43.125</v>
      </c>
      <c r="J270" s="142"/>
      <c r="K270" s="73">
        <f t="shared" si="22"/>
        <v>43.125</v>
      </c>
      <c r="L270" s="70"/>
      <c r="M270" s="75" t="str">
        <f t="shared" si="23"/>
        <v>Juin</v>
      </c>
    </row>
    <row r="271" spans="1:13">
      <c r="A271" s="67">
        <v>264</v>
      </c>
      <c r="B271" s="143" t="s">
        <v>491</v>
      </c>
      <c r="C271" s="143" t="s">
        <v>327</v>
      </c>
      <c r="D271" s="97">
        <v>6</v>
      </c>
      <c r="E271" s="19">
        <v>3</v>
      </c>
      <c r="F271" s="97">
        <f t="shared" si="24"/>
        <v>4.5</v>
      </c>
      <c r="G271" s="97">
        <f t="shared" si="20"/>
        <v>13.5</v>
      </c>
      <c r="H271" s="91"/>
      <c r="I271" s="73">
        <f t="shared" si="21"/>
        <v>13.5</v>
      </c>
      <c r="J271" s="142"/>
      <c r="K271" s="73">
        <f t="shared" si="22"/>
        <v>13.5</v>
      </c>
      <c r="L271" s="70"/>
      <c r="M271" s="75" t="str">
        <f t="shared" si="23"/>
        <v>Juin</v>
      </c>
    </row>
    <row r="272" spans="1:13">
      <c r="A272" s="67">
        <v>265</v>
      </c>
      <c r="B272" s="143" t="s">
        <v>492</v>
      </c>
      <c r="C272" s="143" t="s">
        <v>493</v>
      </c>
      <c r="D272" s="97">
        <v>10.5</v>
      </c>
      <c r="E272" s="19">
        <v>10.25</v>
      </c>
      <c r="F272" s="97">
        <f t="shared" si="24"/>
        <v>10.375</v>
      </c>
      <c r="G272" s="97">
        <f t="shared" si="20"/>
        <v>31.125</v>
      </c>
      <c r="H272" s="91"/>
      <c r="I272" s="73">
        <f t="shared" si="21"/>
        <v>31.125</v>
      </c>
      <c r="J272" s="142"/>
      <c r="K272" s="73">
        <f t="shared" si="22"/>
        <v>31.125</v>
      </c>
      <c r="L272" s="70"/>
      <c r="M272" s="75" t="str">
        <f t="shared" si="23"/>
        <v>Juin</v>
      </c>
    </row>
    <row r="273" spans="1:13">
      <c r="A273" s="67">
        <v>266</v>
      </c>
      <c r="B273" s="143" t="s">
        <v>494</v>
      </c>
      <c r="C273" s="143" t="s">
        <v>105</v>
      </c>
      <c r="D273" s="97">
        <v>12.5</v>
      </c>
      <c r="E273" s="19">
        <v>10.75</v>
      </c>
      <c r="F273" s="97">
        <f t="shared" si="24"/>
        <v>11.625</v>
      </c>
      <c r="G273" s="97">
        <f t="shared" si="20"/>
        <v>34.875</v>
      </c>
      <c r="H273" s="91"/>
      <c r="I273" s="73">
        <f t="shared" si="21"/>
        <v>34.875</v>
      </c>
      <c r="J273" s="142"/>
      <c r="K273" s="73">
        <f t="shared" si="22"/>
        <v>34.875</v>
      </c>
      <c r="L273" s="70"/>
      <c r="M273" s="75" t="str">
        <f t="shared" si="23"/>
        <v>Juin</v>
      </c>
    </row>
    <row r="274" spans="1:13">
      <c r="A274" s="67">
        <v>267</v>
      </c>
      <c r="B274" s="150" t="s">
        <v>495</v>
      </c>
      <c r="C274" s="150" t="s">
        <v>496</v>
      </c>
      <c r="D274" s="97">
        <v>10.5</v>
      </c>
      <c r="E274" s="19">
        <v>12.25</v>
      </c>
      <c r="F274" s="97">
        <f t="shared" si="24"/>
        <v>11.375</v>
      </c>
      <c r="G274" s="97">
        <f t="shared" si="20"/>
        <v>34.125</v>
      </c>
      <c r="H274" s="91"/>
      <c r="I274" s="73">
        <f t="shared" si="21"/>
        <v>34.125</v>
      </c>
      <c r="J274" s="142"/>
      <c r="K274" s="73">
        <f t="shared" si="22"/>
        <v>34.125</v>
      </c>
      <c r="L274" s="70"/>
      <c r="M274" s="75" t="str">
        <f t="shared" si="23"/>
        <v>Juin</v>
      </c>
    </row>
    <row r="275" spans="1:13">
      <c r="A275" s="67">
        <v>268</v>
      </c>
      <c r="B275" s="150" t="s">
        <v>497</v>
      </c>
      <c r="C275" s="150" t="s">
        <v>498</v>
      </c>
      <c r="D275" s="97">
        <v>10</v>
      </c>
      <c r="E275" s="19">
        <v>13</v>
      </c>
      <c r="F275" s="97">
        <f t="shared" si="24"/>
        <v>11.5</v>
      </c>
      <c r="G275" s="97">
        <f t="shared" si="20"/>
        <v>34.5</v>
      </c>
      <c r="H275" s="91"/>
      <c r="I275" s="73">
        <f t="shared" si="21"/>
        <v>34.5</v>
      </c>
      <c r="J275" s="142"/>
      <c r="K275" s="73">
        <f t="shared" si="22"/>
        <v>34.5</v>
      </c>
      <c r="L275" s="70"/>
      <c r="M275" s="75" t="str">
        <f t="shared" si="23"/>
        <v>Juin</v>
      </c>
    </row>
    <row r="276" spans="1:13">
      <c r="A276" s="67">
        <v>269</v>
      </c>
      <c r="B276" s="152" t="s">
        <v>499</v>
      </c>
      <c r="C276" s="152" t="s">
        <v>378</v>
      </c>
      <c r="D276" s="97"/>
      <c r="E276" s="19"/>
      <c r="F276" s="97">
        <f t="shared" si="24"/>
        <v>12</v>
      </c>
      <c r="G276" s="97">
        <f t="shared" si="20"/>
        <v>36</v>
      </c>
      <c r="H276" s="91"/>
      <c r="I276" s="73">
        <f t="shared" si="21"/>
        <v>36</v>
      </c>
      <c r="J276" s="142"/>
      <c r="K276" s="73">
        <f t="shared" si="22"/>
        <v>36</v>
      </c>
      <c r="L276" s="70">
        <v>36</v>
      </c>
      <c r="M276" s="75" t="str">
        <f t="shared" si="23"/>
        <v>Juin</v>
      </c>
    </row>
    <row r="277" spans="1:13">
      <c r="A277" s="67">
        <v>270</v>
      </c>
      <c r="B277" s="143" t="s">
        <v>500</v>
      </c>
      <c r="C277" s="143" t="s">
        <v>293</v>
      </c>
      <c r="D277" s="97">
        <v>13</v>
      </c>
      <c r="E277" s="19">
        <v>6.75</v>
      </c>
      <c r="F277" s="97">
        <f t="shared" si="24"/>
        <v>9.875</v>
      </c>
      <c r="G277" s="97">
        <f t="shared" si="20"/>
        <v>29.625</v>
      </c>
      <c r="H277" s="91"/>
      <c r="I277" s="73">
        <f t="shared" si="21"/>
        <v>29.625</v>
      </c>
      <c r="J277" s="142"/>
      <c r="K277" s="73">
        <f t="shared" si="22"/>
        <v>29.625</v>
      </c>
      <c r="L277" s="70"/>
      <c r="M277" s="75" t="str">
        <f t="shared" si="23"/>
        <v>Juin</v>
      </c>
    </row>
    <row r="278" spans="1:13">
      <c r="A278" s="67">
        <v>271</v>
      </c>
      <c r="B278" s="143" t="s">
        <v>501</v>
      </c>
      <c r="C278" s="143" t="s">
        <v>502</v>
      </c>
      <c r="D278" s="97">
        <v>6</v>
      </c>
      <c r="E278" s="19">
        <v>13</v>
      </c>
      <c r="F278" s="97">
        <f t="shared" si="24"/>
        <v>9.5</v>
      </c>
      <c r="G278" s="97">
        <f t="shared" si="20"/>
        <v>28.5</v>
      </c>
      <c r="H278" s="91"/>
      <c r="I278" s="73">
        <f t="shared" si="21"/>
        <v>28.5</v>
      </c>
      <c r="J278" s="142"/>
      <c r="K278" s="73">
        <f t="shared" si="22"/>
        <v>28.5</v>
      </c>
      <c r="L278" s="70"/>
      <c r="M278" s="75" t="str">
        <f t="shared" si="23"/>
        <v>Juin</v>
      </c>
    </row>
    <row r="279" spans="1:13">
      <c r="A279" s="67">
        <v>272</v>
      </c>
      <c r="B279" s="143" t="s">
        <v>503</v>
      </c>
      <c r="C279" s="143" t="s">
        <v>504</v>
      </c>
      <c r="D279" s="97">
        <v>13</v>
      </c>
      <c r="E279" s="19">
        <v>11</v>
      </c>
      <c r="F279" s="97">
        <f t="shared" si="24"/>
        <v>12</v>
      </c>
      <c r="G279" s="97">
        <f t="shared" si="20"/>
        <v>36</v>
      </c>
      <c r="H279" s="91"/>
      <c r="I279" s="73">
        <f t="shared" si="21"/>
        <v>36</v>
      </c>
      <c r="J279" s="142"/>
      <c r="K279" s="73">
        <f t="shared" si="22"/>
        <v>36</v>
      </c>
      <c r="L279" s="70"/>
      <c r="M279" s="75" t="str">
        <f t="shared" si="23"/>
        <v>Juin</v>
      </c>
    </row>
    <row r="280" spans="1:13">
      <c r="A280" s="67">
        <v>273</v>
      </c>
      <c r="B280" s="143" t="s">
        <v>505</v>
      </c>
      <c r="C280" s="143" t="s">
        <v>506</v>
      </c>
      <c r="D280" s="97"/>
      <c r="E280" s="19"/>
      <c r="F280" s="97">
        <f t="shared" si="24"/>
        <v>13</v>
      </c>
      <c r="G280" s="97">
        <f t="shared" si="20"/>
        <v>39</v>
      </c>
      <c r="H280" s="91"/>
      <c r="I280" s="73">
        <f t="shared" si="21"/>
        <v>39</v>
      </c>
      <c r="J280" s="142"/>
      <c r="K280" s="73">
        <f t="shared" si="22"/>
        <v>39</v>
      </c>
      <c r="L280" s="70">
        <v>39</v>
      </c>
      <c r="M280" s="75" t="str">
        <f t="shared" si="23"/>
        <v>Juin</v>
      </c>
    </row>
    <row r="281" spans="1:13">
      <c r="A281" s="67">
        <v>274</v>
      </c>
      <c r="B281" s="143" t="s">
        <v>507</v>
      </c>
      <c r="C281" s="143" t="s">
        <v>508</v>
      </c>
      <c r="D281" s="97">
        <v>8</v>
      </c>
      <c r="E281" s="19">
        <v>4.5</v>
      </c>
      <c r="F281" s="97">
        <f t="shared" si="24"/>
        <v>6.25</v>
      </c>
      <c r="G281" s="97">
        <f t="shared" si="20"/>
        <v>18.75</v>
      </c>
      <c r="H281" s="91"/>
      <c r="I281" s="73">
        <f t="shared" si="21"/>
        <v>18.75</v>
      </c>
      <c r="J281" s="142"/>
      <c r="K281" s="73">
        <f t="shared" si="22"/>
        <v>18.75</v>
      </c>
      <c r="L281" s="70"/>
      <c r="M281" s="75" t="str">
        <f t="shared" si="23"/>
        <v>Juin</v>
      </c>
    </row>
    <row r="282" spans="1:13">
      <c r="A282" s="67">
        <v>275</v>
      </c>
      <c r="B282" s="143" t="s">
        <v>509</v>
      </c>
      <c r="C282" s="143" t="s">
        <v>457</v>
      </c>
      <c r="D282" s="97">
        <v>5.25</v>
      </c>
      <c r="E282" s="19">
        <v>6</v>
      </c>
      <c r="F282" s="97">
        <f t="shared" si="24"/>
        <v>5.625</v>
      </c>
      <c r="G282" s="97">
        <f t="shared" si="20"/>
        <v>16.875</v>
      </c>
      <c r="H282" s="91"/>
      <c r="I282" s="73">
        <f t="shared" si="21"/>
        <v>16.875</v>
      </c>
      <c r="J282" s="142"/>
      <c r="K282" s="73">
        <f t="shared" si="22"/>
        <v>16.875</v>
      </c>
      <c r="L282" s="70"/>
      <c r="M282" s="75" t="str">
        <f t="shared" si="23"/>
        <v>Juin</v>
      </c>
    </row>
    <row r="283" spans="1:13">
      <c r="A283" s="67">
        <v>276</v>
      </c>
      <c r="B283" s="143" t="s">
        <v>510</v>
      </c>
      <c r="C283" s="143" t="s">
        <v>511</v>
      </c>
      <c r="D283" s="97">
        <v>14</v>
      </c>
      <c r="E283" s="19">
        <v>10</v>
      </c>
      <c r="F283" s="97">
        <f t="shared" si="24"/>
        <v>12</v>
      </c>
      <c r="G283" s="97">
        <f t="shared" si="20"/>
        <v>36</v>
      </c>
      <c r="H283" s="91"/>
      <c r="I283" s="73">
        <f t="shared" si="21"/>
        <v>36</v>
      </c>
      <c r="J283" s="142"/>
      <c r="K283" s="73">
        <f t="shared" si="22"/>
        <v>36</v>
      </c>
      <c r="L283" s="70"/>
      <c r="M283" s="75" t="str">
        <f t="shared" si="23"/>
        <v>Juin</v>
      </c>
    </row>
    <row r="284" spans="1:13">
      <c r="A284" s="67">
        <v>277</v>
      </c>
      <c r="B284" s="143" t="s">
        <v>512</v>
      </c>
      <c r="C284" s="143" t="s">
        <v>513</v>
      </c>
      <c r="D284" s="97">
        <v>12</v>
      </c>
      <c r="E284" s="19">
        <v>7</v>
      </c>
      <c r="F284" s="97">
        <f t="shared" si="24"/>
        <v>9.5</v>
      </c>
      <c r="G284" s="97">
        <f t="shared" si="20"/>
        <v>28.5</v>
      </c>
      <c r="H284" s="91"/>
      <c r="I284" s="73">
        <f t="shared" si="21"/>
        <v>28.5</v>
      </c>
      <c r="J284" s="142"/>
      <c r="K284" s="73">
        <f t="shared" si="22"/>
        <v>28.5</v>
      </c>
      <c r="L284" s="70"/>
      <c r="M284" s="75" t="str">
        <f t="shared" si="23"/>
        <v>Juin</v>
      </c>
    </row>
    <row r="285" spans="1:13">
      <c r="A285" s="67">
        <v>278</v>
      </c>
      <c r="B285" s="143" t="s">
        <v>514</v>
      </c>
      <c r="C285" s="143" t="s">
        <v>515</v>
      </c>
      <c r="D285" s="97">
        <v>16.25</v>
      </c>
      <c r="E285" s="19">
        <v>13.5</v>
      </c>
      <c r="F285" s="97">
        <f t="shared" si="24"/>
        <v>14.875</v>
      </c>
      <c r="G285" s="97">
        <f t="shared" si="20"/>
        <v>44.625</v>
      </c>
      <c r="H285" s="91"/>
      <c r="I285" s="73">
        <f t="shared" si="21"/>
        <v>44.625</v>
      </c>
      <c r="J285" s="142"/>
      <c r="K285" s="73">
        <f t="shared" si="22"/>
        <v>44.625</v>
      </c>
      <c r="L285" s="70"/>
      <c r="M285" s="75" t="str">
        <f t="shared" si="23"/>
        <v>Juin</v>
      </c>
    </row>
    <row r="286" spans="1:13">
      <c r="A286" s="67">
        <v>279</v>
      </c>
      <c r="B286" s="145" t="s">
        <v>516</v>
      </c>
      <c r="C286" s="145" t="s">
        <v>517</v>
      </c>
      <c r="D286" s="97">
        <v>13.25</v>
      </c>
      <c r="E286" s="19">
        <v>8.5</v>
      </c>
      <c r="F286" s="97">
        <f t="shared" si="24"/>
        <v>10.875</v>
      </c>
      <c r="G286" s="97">
        <f t="shared" si="20"/>
        <v>32.625</v>
      </c>
      <c r="H286" s="91"/>
      <c r="I286" s="73">
        <f t="shared" si="21"/>
        <v>32.625</v>
      </c>
      <c r="J286" s="142"/>
      <c r="K286" s="73">
        <f t="shared" si="22"/>
        <v>32.625</v>
      </c>
      <c r="L286" s="70"/>
      <c r="M286" s="75" t="str">
        <f t="shared" si="23"/>
        <v>Juin</v>
      </c>
    </row>
    <row r="287" spans="1:13">
      <c r="A287" s="67">
        <v>280</v>
      </c>
      <c r="B287" s="145" t="s">
        <v>532</v>
      </c>
      <c r="C287" s="145" t="s">
        <v>533</v>
      </c>
      <c r="D287" s="97">
        <v>5.5</v>
      </c>
      <c r="E287" s="19">
        <v>5.25</v>
      </c>
      <c r="F287" s="97">
        <f t="shared" si="24"/>
        <v>5.375</v>
      </c>
      <c r="G287" s="97">
        <f t="shared" si="20"/>
        <v>16.125</v>
      </c>
      <c r="H287" s="91"/>
      <c r="I287" s="73">
        <f t="shared" si="21"/>
        <v>16.125</v>
      </c>
      <c r="J287" s="142"/>
      <c r="K287" s="73">
        <f t="shared" si="22"/>
        <v>16.125</v>
      </c>
      <c r="L287" s="70"/>
      <c r="M287" s="75" t="str">
        <f t="shared" si="23"/>
        <v>Juin</v>
      </c>
    </row>
    <row r="288" spans="1:13">
      <c r="A288" s="67">
        <v>281</v>
      </c>
      <c r="B288" s="145" t="s">
        <v>546</v>
      </c>
      <c r="C288" s="145" t="s">
        <v>547</v>
      </c>
      <c r="D288" s="97">
        <v>13</v>
      </c>
      <c r="E288" s="19">
        <v>8.75</v>
      </c>
      <c r="F288" s="97">
        <f t="shared" si="24"/>
        <v>10.875</v>
      </c>
      <c r="G288" s="97">
        <f t="shared" si="20"/>
        <v>32.625</v>
      </c>
      <c r="H288" s="91"/>
      <c r="I288" s="73">
        <f t="shared" si="21"/>
        <v>32.625</v>
      </c>
      <c r="J288" s="142"/>
      <c r="K288" s="73">
        <f t="shared" si="22"/>
        <v>32.625</v>
      </c>
      <c r="L288" s="70"/>
      <c r="M288" s="75" t="str">
        <f t="shared" si="23"/>
        <v>Juin</v>
      </c>
    </row>
    <row r="289" spans="1:13">
      <c r="A289" s="67">
        <v>282</v>
      </c>
      <c r="B289" s="145" t="s">
        <v>518</v>
      </c>
      <c r="C289" s="145" t="s">
        <v>188</v>
      </c>
      <c r="D289" s="97">
        <v>0</v>
      </c>
      <c r="E289" s="19">
        <v>4.5</v>
      </c>
      <c r="F289" s="97">
        <f t="shared" si="24"/>
        <v>2.25</v>
      </c>
      <c r="G289" s="97">
        <f t="shared" si="20"/>
        <v>6.75</v>
      </c>
      <c r="H289" s="91"/>
      <c r="I289" s="73">
        <f t="shared" si="21"/>
        <v>6.75</v>
      </c>
      <c r="J289" s="142"/>
      <c r="K289" s="73">
        <f t="shared" si="22"/>
        <v>6.75</v>
      </c>
      <c r="L289" s="70"/>
      <c r="M289" s="75" t="str">
        <f t="shared" si="23"/>
        <v>Juin</v>
      </c>
    </row>
    <row r="290" spans="1:13">
      <c r="A290" s="67">
        <v>283</v>
      </c>
      <c r="B290" s="147" t="s">
        <v>519</v>
      </c>
      <c r="C290" s="147" t="s">
        <v>520</v>
      </c>
      <c r="D290" s="97"/>
      <c r="E290" s="19"/>
      <c r="F290" s="97">
        <f t="shared" si="24"/>
        <v>12</v>
      </c>
      <c r="G290" s="97">
        <f t="shared" si="20"/>
        <v>36</v>
      </c>
      <c r="H290" s="91"/>
      <c r="I290" s="73">
        <f t="shared" si="21"/>
        <v>36</v>
      </c>
      <c r="J290" s="142"/>
      <c r="K290" s="73">
        <f t="shared" si="22"/>
        <v>36</v>
      </c>
      <c r="L290" s="70">
        <v>36</v>
      </c>
      <c r="M290" s="75" t="str">
        <f t="shared" si="23"/>
        <v>Juin</v>
      </c>
    </row>
    <row r="291" spans="1:13">
      <c r="A291" s="67">
        <v>284</v>
      </c>
      <c r="B291" s="143" t="s">
        <v>521</v>
      </c>
      <c r="C291" s="143" t="s">
        <v>375</v>
      </c>
      <c r="D291" s="97">
        <v>5.25</v>
      </c>
      <c r="E291" s="19">
        <v>11.5</v>
      </c>
      <c r="F291" s="97">
        <f t="shared" si="24"/>
        <v>8.375</v>
      </c>
      <c r="G291" s="97">
        <f t="shared" si="20"/>
        <v>25.125</v>
      </c>
      <c r="H291" s="91"/>
      <c r="I291" s="73">
        <f t="shared" si="21"/>
        <v>25.125</v>
      </c>
      <c r="J291" s="142"/>
      <c r="K291" s="73">
        <f t="shared" si="22"/>
        <v>25.125</v>
      </c>
      <c r="L291" s="70"/>
      <c r="M291" s="75" t="str">
        <f t="shared" si="23"/>
        <v>Juin</v>
      </c>
    </row>
    <row r="292" spans="1:13">
      <c r="A292" s="67">
        <v>285</v>
      </c>
      <c r="B292" s="145" t="s">
        <v>522</v>
      </c>
      <c r="C292" s="145" t="s">
        <v>523</v>
      </c>
      <c r="D292" s="97">
        <v>11.5</v>
      </c>
      <c r="E292" s="19">
        <v>11.75</v>
      </c>
      <c r="F292" s="97">
        <f t="shared" si="24"/>
        <v>11.625</v>
      </c>
      <c r="G292" s="97">
        <f t="shared" si="20"/>
        <v>34.875</v>
      </c>
      <c r="H292" s="91"/>
      <c r="I292" s="73">
        <f t="shared" si="21"/>
        <v>34.875</v>
      </c>
      <c r="J292" s="142"/>
      <c r="K292" s="73">
        <f t="shared" si="22"/>
        <v>34.875</v>
      </c>
      <c r="L292" s="70"/>
      <c r="M292" s="75" t="str">
        <f t="shared" si="23"/>
        <v>Juin</v>
      </c>
    </row>
    <row r="293" spans="1:13">
      <c r="A293" s="67">
        <v>286</v>
      </c>
      <c r="B293" s="143" t="s">
        <v>524</v>
      </c>
      <c r="C293" s="143" t="s">
        <v>422</v>
      </c>
      <c r="D293" s="97">
        <v>15.5</v>
      </c>
      <c r="E293" s="19">
        <v>9.75</v>
      </c>
      <c r="F293" s="97">
        <f t="shared" si="24"/>
        <v>12.625</v>
      </c>
      <c r="G293" s="97">
        <f t="shared" si="20"/>
        <v>37.875</v>
      </c>
      <c r="H293" s="91"/>
      <c r="I293" s="73">
        <f t="shared" si="21"/>
        <v>37.875</v>
      </c>
      <c r="J293" s="142"/>
      <c r="K293" s="73">
        <f t="shared" si="22"/>
        <v>37.875</v>
      </c>
      <c r="L293" s="70"/>
      <c r="M293" s="75" t="str">
        <f t="shared" si="23"/>
        <v>Juin</v>
      </c>
    </row>
    <row r="294" spans="1:13">
      <c r="A294" s="67">
        <v>287</v>
      </c>
      <c r="B294" s="147" t="s">
        <v>525</v>
      </c>
      <c r="C294" s="147" t="s">
        <v>526</v>
      </c>
      <c r="D294" s="97"/>
      <c r="E294" s="19"/>
      <c r="F294" s="97">
        <f t="shared" si="24"/>
        <v>10</v>
      </c>
      <c r="G294" s="97">
        <f t="shared" si="20"/>
        <v>30</v>
      </c>
      <c r="H294" s="91"/>
      <c r="I294" s="73">
        <f t="shared" si="21"/>
        <v>30</v>
      </c>
      <c r="J294" s="142"/>
      <c r="K294" s="73">
        <f t="shared" si="22"/>
        <v>30</v>
      </c>
      <c r="L294" s="70">
        <v>30</v>
      </c>
      <c r="M294" s="75" t="str">
        <f t="shared" si="23"/>
        <v>Juin</v>
      </c>
    </row>
    <row r="295" spans="1:13">
      <c r="A295" s="67">
        <v>288</v>
      </c>
      <c r="B295" s="143" t="s">
        <v>527</v>
      </c>
      <c r="C295" s="143" t="s">
        <v>528</v>
      </c>
      <c r="D295" s="97">
        <v>9.75</v>
      </c>
      <c r="E295" s="19">
        <v>12.25</v>
      </c>
      <c r="F295" s="97">
        <f t="shared" si="24"/>
        <v>11</v>
      </c>
      <c r="G295" s="97">
        <f t="shared" si="20"/>
        <v>33</v>
      </c>
      <c r="H295" s="91"/>
      <c r="I295" s="73">
        <f t="shared" si="21"/>
        <v>33</v>
      </c>
      <c r="J295" s="142"/>
      <c r="K295" s="73">
        <f t="shared" si="22"/>
        <v>33</v>
      </c>
      <c r="L295" s="70"/>
      <c r="M295" s="75" t="str">
        <f t="shared" si="23"/>
        <v>Juin</v>
      </c>
    </row>
    <row r="296" spans="1:13">
      <c r="A296" s="67">
        <v>289</v>
      </c>
      <c r="B296" s="150" t="s">
        <v>529</v>
      </c>
      <c r="C296" s="150" t="s">
        <v>100</v>
      </c>
      <c r="D296" s="97">
        <v>9.5</v>
      </c>
      <c r="E296" s="19">
        <v>8.25</v>
      </c>
      <c r="F296" s="97">
        <f t="shared" si="24"/>
        <v>8.875</v>
      </c>
      <c r="G296" s="97">
        <f t="shared" si="20"/>
        <v>26.625</v>
      </c>
      <c r="H296" s="91"/>
      <c r="I296" s="73">
        <f t="shared" si="21"/>
        <v>26.625</v>
      </c>
      <c r="J296" s="142"/>
      <c r="K296" s="73">
        <f t="shared" si="22"/>
        <v>26.625</v>
      </c>
      <c r="L296" s="70"/>
      <c r="M296" s="75" t="str">
        <f t="shared" si="23"/>
        <v>Juin</v>
      </c>
    </row>
    <row r="297" spans="1:13">
      <c r="A297" s="67">
        <v>290</v>
      </c>
      <c r="B297" s="153" t="s">
        <v>530</v>
      </c>
      <c r="C297" s="153" t="s">
        <v>433</v>
      </c>
      <c r="D297" s="97">
        <v>11.5</v>
      </c>
      <c r="E297" s="19">
        <v>10.25</v>
      </c>
      <c r="F297" s="97">
        <f t="shared" si="24"/>
        <v>10.875</v>
      </c>
      <c r="G297" s="97">
        <f t="shared" si="20"/>
        <v>32.625</v>
      </c>
      <c r="H297" s="91"/>
      <c r="I297" s="73">
        <f t="shared" si="21"/>
        <v>32.625</v>
      </c>
      <c r="J297" s="142"/>
      <c r="K297" s="73">
        <f t="shared" si="22"/>
        <v>32.625</v>
      </c>
      <c r="L297" s="70"/>
      <c r="M297" s="75" t="str">
        <f t="shared" si="23"/>
        <v>Juin</v>
      </c>
    </row>
    <row r="298" spans="1:13">
      <c r="A298" s="67">
        <v>291</v>
      </c>
      <c r="B298" s="143" t="s">
        <v>531</v>
      </c>
      <c r="C298" s="143" t="s">
        <v>80</v>
      </c>
      <c r="D298" s="97">
        <v>14</v>
      </c>
      <c r="E298" s="19">
        <v>12.25</v>
      </c>
      <c r="F298" s="97">
        <f t="shared" si="24"/>
        <v>13.125</v>
      </c>
      <c r="G298" s="97">
        <f t="shared" si="20"/>
        <v>39.375</v>
      </c>
      <c r="H298" s="91"/>
      <c r="I298" s="73">
        <f t="shared" si="21"/>
        <v>39.375</v>
      </c>
      <c r="J298" s="142"/>
      <c r="K298" s="73">
        <f t="shared" si="22"/>
        <v>39.375</v>
      </c>
      <c r="L298" s="70"/>
      <c r="M298" s="75" t="str">
        <f t="shared" si="23"/>
        <v>Juin</v>
      </c>
    </row>
    <row r="299" spans="1:13">
      <c r="A299" s="67">
        <v>292</v>
      </c>
      <c r="B299" s="143" t="s">
        <v>534</v>
      </c>
      <c r="C299" s="143" t="s">
        <v>72</v>
      </c>
      <c r="D299" s="97">
        <v>11</v>
      </c>
      <c r="E299" s="19">
        <v>9.5</v>
      </c>
      <c r="F299" s="97">
        <f t="shared" si="24"/>
        <v>10.25</v>
      </c>
      <c r="G299" s="97">
        <f t="shared" si="20"/>
        <v>30.75</v>
      </c>
      <c r="H299" s="91"/>
      <c r="I299" s="73">
        <f t="shared" si="21"/>
        <v>30.75</v>
      </c>
      <c r="J299" s="142"/>
      <c r="K299" s="73">
        <f t="shared" si="22"/>
        <v>30.75</v>
      </c>
      <c r="L299" s="70"/>
      <c r="M299" s="75" t="str">
        <f t="shared" si="23"/>
        <v>Juin</v>
      </c>
    </row>
    <row r="300" spans="1:13">
      <c r="A300" s="67">
        <v>293</v>
      </c>
      <c r="B300" s="145" t="s">
        <v>535</v>
      </c>
      <c r="C300" s="145" t="s">
        <v>391</v>
      </c>
      <c r="D300" s="97">
        <v>15.75</v>
      </c>
      <c r="E300" s="19">
        <v>14.5</v>
      </c>
      <c r="F300" s="97">
        <f t="shared" si="24"/>
        <v>15.125</v>
      </c>
      <c r="G300" s="97">
        <f t="shared" si="20"/>
        <v>45.375</v>
      </c>
      <c r="H300" s="91"/>
      <c r="I300" s="73">
        <f t="shared" si="21"/>
        <v>45.375</v>
      </c>
      <c r="J300" s="142"/>
      <c r="K300" s="73">
        <f t="shared" si="22"/>
        <v>45.375</v>
      </c>
      <c r="L300" s="70"/>
      <c r="M300" s="75" t="str">
        <f t="shared" si="23"/>
        <v>Juin</v>
      </c>
    </row>
    <row r="301" spans="1:13">
      <c r="A301" s="67">
        <v>294</v>
      </c>
      <c r="B301" s="143" t="s">
        <v>536</v>
      </c>
      <c r="C301" s="143" t="s">
        <v>537</v>
      </c>
      <c r="D301" s="97">
        <v>16.25</v>
      </c>
      <c r="E301" s="19">
        <v>14</v>
      </c>
      <c r="F301" s="97">
        <f t="shared" si="24"/>
        <v>15.125</v>
      </c>
      <c r="G301" s="97">
        <f t="shared" si="20"/>
        <v>45.375</v>
      </c>
      <c r="H301" s="91"/>
      <c r="I301" s="73">
        <f t="shared" si="21"/>
        <v>45.375</v>
      </c>
      <c r="J301" s="142"/>
      <c r="K301" s="73">
        <f t="shared" si="22"/>
        <v>45.375</v>
      </c>
      <c r="L301" s="70"/>
      <c r="M301" s="75" t="str">
        <f t="shared" si="23"/>
        <v>Juin</v>
      </c>
    </row>
    <row r="302" spans="1:13">
      <c r="A302" s="67">
        <v>295</v>
      </c>
      <c r="B302" s="143" t="s">
        <v>538</v>
      </c>
      <c r="C302" s="143" t="s">
        <v>316</v>
      </c>
      <c r="D302" s="97">
        <v>3.5</v>
      </c>
      <c r="E302" s="19">
        <v>2.75</v>
      </c>
      <c r="F302" s="97">
        <f t="shared" si="24"/>
        <v>3.125</v>
      </c>
      <c r="G302" s="97">
        <f t="shared" si="20"/>
        <v>9.375</v>
      </c>
      <c r="H302" s="91"/>
      <c r="I302" s="73">
        <f t="shared" si="21"/>
        <v>9.375</v>
      </c>
      <c r="J302" s="142"/>
      <c r="K302" s="73">
        <f t="shared" si="22"/>
        <v>9.375</v>
      </c>
      <c r="L302" s="70"/>
      <c r="M302" s="75" t="str">
        <f t="shared" si="23"/>
        <v>Juin</v>
      </c>
    </row>
    <row r="303" spans="1:13">
      <c r="A303" s="67">
        <v>296</v>
      </c>
      <c r="B303" s="145" t="s">
        <v>539</v>
      </c>
      <c r="C303" s="145" t="s">
        <v>540</v>
      </c>
      <c r="D303" s="97">
        <v>10.25</v>
      </c>
      <c r="E303" s="19">
        <v>12.75</v>
      </c>
      <c r="F303" s="97">
        <f t="shared" si="24"/>
        <v>11.5</v>
      </c>
      <c r="G303" s="97">
        <f t="shared" si="20"/>
        <v>34.5</v>
      </c>
      <c r="H303" s="91"/>
      <c r="I303" s="73">
        <f t="shared" si="21"/>
        <v>34.5</v>
      </c>
      <c r="J303" s="142"/>
      <c r="K303" s="73">
        <f t="shared" si="22"/>
        <v>34.5</v>
      </c>
      <c r="L303" s="70"/>
      <c r="M303" s="75" t="str">
        <f t="shared" si="23"/>
        <v>Juin</v>
      </c>
    </row>
    <row r="304" spans="1:13">
      <c r="A304" s="67">
        <v>297</v>
      </c>
      <c r="B304" s="143" t="s">
        <v>541</v>
      </c>
      <c r="C304" s="143" t="s">
        <v>542</v>
      </c>
      <c r="D304" s="97">
        <v>16.5</v>
      </c>
      <c r="E304" s="19">
        <v>9.75</v>
      </c>
      <c r="F304" s="97">
        <f t="shared" si="24"/>
        <v>13.125</v>
      </c>
      <c r="G304" s="97">
        <f t="shared" si="20"/>
        <v>39.375</v>
      </c>
      <c r="H304" s="91"/>
      <c r="I304" s="73">
        <f t="shared" si="21"/>
        <v>39.375</v>
      </c>
      <c r="J304" s="142"/>
      <c r="K304" s="73">
        <f t="shared" si="22"/>
        <v>39.375</v>
      </c>
      <c r="L304" s="70"/>
      <c r="M304" s="75" t="str">
        <f t="shared" si="23"/>
        <v>Juin</v>
      </c>
    </row>
    <row r="305" spans="1:13">
      <c r="A305" s="67">
        <v>298</v>
      </c>
      <c r="B305" s="143" t="s">
        <v>543</v>
      </c>
      <c r="C305" s="143" t="s">
        <v>544</v>
      </c>
      <c r="D305" s="97">
        <v>10.75</v>
      </c>
      <c r="E305" s="19">
        <v>8</v>
      </c>
      <c r="F305" s="97">
        <f t="shared" si="24"/>
        <v>9.375</v>
      </c>
      <c r="G305" s="97">
        <f t="shared" si="20"/>
        <v>28.125</v>
      </c>
      <c r="H305" s="91"/>
      <c r="I305" s="73">
        <f t="shared" si="21"/>
        <v>28.125</v>
      </c>
      <c r="J305" s="142"/>
      <c r="K305" s="73">
        <f t="shared" si="22"/>
        <v>28.125</v>
      </c>
      <c r="L305" s="70"/>
      <c r="M305" s="75" t="str">
        <f t="shared" si="23"/>
        <v>Juin</v>
      </c>
    </row>
    <row r="306" spans="1:13">
      <c r="A306" s="67">
        <v>299</v>
      </c>
      <c r="B306" s="143" t="s">
        <v>545</v>
      </c>
      <c r="C306" s="143" t="s">
        <v>203</v>
      </c>
      <c r="D306" s="97">
        <v>12.75</v>
      </c>
      <c r="E306" s="19">
        <v>9.5</v>
      </c>
      <c r="F306" s="97">
        <f t="shared" si="24"/>
        <v>11.125</v>
      </c>
      <c r="G306" s="97">
        <f t="shared" si="20"/>
        <v>33.375</v>
      </c>
      <c r="H306" s="91"/>
      <c r="I306" s="73">
        <f t="shared" si="21"/>
        <v>33.375</v>
      </c>
      <c r="J306" s="142"/>
      <c r="K306" s="73">
        <f t="shared" si="22"/>
        <v>33.375</v>
      </c>
      <c r="L306" s="70"/>
      <c r="M306" s="75" t="str">
        <f t="shared" si="23"/>
        <v>Juin</v>
      </c>
    </row>
    <row r="307" spans="1:13">
      <c r="A307" s="67">
        <v>300</v>
      </c>
      <c r="B307" s="151" t="s">
        <v>548</v>
      </c>
      <c r="C307" s="151" t="s">
        <v>549</v>
      </c>
      <c r="D307" s="97">
        <v>8.5</v>
      </c>
      <c r="E307" s="19">
        <v>14.75</v>
      </c>
      <c r="F307" s="97">
        <f t="shared" si="24"/>
        <v>11.625</v>
      </c>
      <c r="G307" s="97">
        <f t="shared" si="20"/>
        <v>34.875</v>
      </c>
      <c r="H307" s="91"/>
      <c r="I307" s="73">
        <f t="shared" si="21"/>
        <v>34.875</v>
      </c>
      <c r="J307" s="142"/>
      <c r="K307" s="73">
        <f t="shared" si="22"/>
        <v>34.875</v>
      </c>
      <c r="L307" s="70"/>
      <c r="M307" s="75" t="str">
        <f t="shared" si="23"/>
        <v>Juin</v>
      </c>
    </row>
    <row r="308" spans="1:13">
      <c r="A308" s="67">
        <v>301</v>
      </c>
      <c r="B308" s="143" t="s">
        <v>550</v>
      </c>
      <c r="C308" s="143" t="s">
        <v>174</v>
      </c>
      <c r="D308" s="97">
        <v>15.75</v>
      </c>
      <c r="E308" s="19">
        <v>7.25</v>
      </c>
      <c r="F308" s="97">
        <f t="shared" si="24"/>
        <v>11.5</v>
      </c>
      <c r="G308" s="97">
        <f t="shared" si="20"/>
        <v>34.5</v>
      </c>
      <c r="H308" s="91"/>
      <c r="I308" s="73">
        <f t="shared" si="21"/>
        <v>34.5</v>
      </c>
      <c r="J308" s="142"/>
      <c r="K308" s="73">
        <f t="shared" si="22"/>
        <v>34.5</v>
      </c>
      <c r="L308" s="70"/>
      <c r="M308" s="75" t="str">
        <f t="shared" si="23"/>
        <v>Juin</v>
      </c>
    </row>
    <row r="309" spans="1:13">
      <c r="A309" s="67">
        <v>302</v>
      </c>
      <c r="B309" s="143" t="s">
        <v>551</v>
      </c>
      <c r="C309" s="143" t="s">
        <v>468</v>
      </c>
      <c r="D309" s="97">
        <v>11.25</v>
      </c>
      <c r="E309" s="19">
        <v>15.5</v>
      </c>
      <c r="F309" s="97">
        <f t="shared" si="24"/>
        <v>13.375</v>
      </c>
      <c r="G309" s="97">
        <f t="shared" si="20"/>
        <v>40.125</v>
      </c>
      <c r="H309" s="91"/>
      <c r="I309" s="73">
        <f t="shared" si="21"/>
        <v>40.125</v>
      </c>
      <c r="J309" s="142"/>
      <c r="K309" s="73">
        <f t="shared" si="22"/>
        <v>40.125</v>
      </c>
      <c r="L309" s="70"/>
      <c r="M309" s="75" t="str">
        <f t="shared" si="23"/>
        <v>Juin</v>
      </c>
    </row>
    <row r="310" spans="1:13">
      <c r="A310" s="67">
        <v>303</v>
      </c>
      <c r="B310" s="143" t="s">
        <v>552</v>
      </c>
      <c r="C310" s="143" t="s">
        <v>380</v>
      </c>
      <c r="D310" s="97">
        <v>8.25</v>
      </c>
      <c r="E310" s="19">
        <v>5.5</v>
      </c>
      <c r="F310" s="97">
        <f t="shared" si="24"/>
        <v>6.875</v>
      </c>
      <c r="G310" s="97">
        <f t="shared" si="20"/>
        <v>20.625</v>
      </c>
      <c r="H310" s="91"/>
      <c r="I310" s="73">
        <f t="shared" si="21"/>
        <v>20.625</v>
      </c>
      <c r="J310" s="142"/>
      <c r="K310" s="73">
        <f t="shared" si="22"/>
        <v>20.625</v>
      </c>
      <c r="L310" s="70"/>
      <c r="M310" s="75" t="str">
        <f t="shared" si="23"/>
        <v>Juin</v>
      </c>
    </row>
    <row r="311" spans="1:13">
      <c r="A311" s="67">
        <v>304</v>
      </c>
      <c r="B311" s="143" t="s">
        <v>553</v>
      </c>
      <c r="C311" s="143" t="s">
        <v>554</v>
      </c>
      <c r="D311" s="97">
        <v>5.75</v>
      </c>
      <c r="E311" s="19">
        <v>8.5</v>
      </c>
      <c r="F311" s="97">
        <f t="shared" si="24"/>
        <v>7.125</v>
      </c>
      <c r="G311" s="97">
        <f t="shared" si="20"/>
        <v>21.375</v>
      </c>
      <c r="H311" s="91"/>
      <c r="I311" s="73">
        <f t="shared" si="21"/>
        <v>21.375</v>
      </c>
      <c r="J311" s="142"/>
      <c r="K311" s="73">
        <f t="shared" si="22"/>
        <v>21.375</v>
      </c>
      <c r="L311" s="70"/>
      <c r="M311" s="75" t="str">
        <f t="shared" si="23"/>
        <v>Juin</v>
      </c>
    </row>
    <row r="312" spans="1:13">
      <c r="A312" s="67">
        <v>305</v>
      </c>
      <c r="B312" s="143" t="s">
        <v>555</v>
      </c>
      <c r="C312" s="143" t="s">
        <v>556</v>
      </c>
      <c r="D312" s="97">
        <v>5</v>
      </c>
      <c r="E312" s="19">
        <v>4.75</v>
      </c>
      <c r="F312" s="97">
        <f t="shared" si="24"/>
        <v>4.875</v>
      </c>
      <c r="G312" s="97">
        <f t="shared" si="20"/>
        <v>14.625</v>
      </c>
      <c r="H312" s="91"/>
      <c r="I312" s="73">
        <f t="shared" si="21"/>
        <v>14.625</v>
      </c>
      <c r="J312" s="142"/>
      <c r="K312" s="73">
        <f t="shared" si="22"/>
        <v>14.625</v>
      </c>
      <c r="L312" s="70"/>
      <c r="M312" s="75" t="str">
        <f t="shared" si="23"/>
        <v>Juin</v>
      </c>
    </row>
    <row r="313" spans="1:13">
      <c r="A313" s="67">
        <v>306</v>
      </c>
      <c r="B313" s="143" t="s">
        <v>557</v>
      </c>
      <c r="C313" s="143" t="s">
        <v>558</v>
      </c>
      <c r="D313" s="97">
        <v>16.25</v>
      </c>
      <c r="E313" s="19">
        <v>8.5</v>
      </c>
      <c r="F313" s="97">
        <f t="shared" si="24"/>
        <v>12.375</v>
      </c>
      <c r="G313" s="97">
        <f t="shared" si="20"/>
        <v>37.125</v>
      </c>
      <c r="H313" s="91"/>
      <c r="I313" s="73">
        <f t="shared" si="21"/>
        <v>37.125</v>
      </c>
      <c r="J313" s="142"/>
      <c r="K313" s="73">
        <f t="shared" si="22"/>
        <v>37.125</v>
      </c>
      <c r="L313" s="70"/>
      <c r="M313" s="75" t="str">
        <f t="shared" si="23"/>
        <v>Juin</v>
      </c>
    </row>
    <row r="314" spans="1:13">
      <c r="A314" s="67">
        <v>307</v>
      </c>
      <c r="B314" s="143" t="s">
        <v>559</v>
      </c>
      <c r="C314" s="143" t="s">
        <v>560</v>
      </c>
      <c r="D314" s="97">
        <v>15.25</v>
      </c>
      <c r="E314" s="19">
        <v>13.5</v>
      </c>
      <c r="F314" s="97">
        <f t="shared" si="24"/>
        <v>14.375</v>
      </c>
      <c r="G314" s="97">
        <f t="shared" si="20"/>
        <v>43.125</v>
      </c>
      <c r="H314" s="91"/>
      <c r="I314" s="73">
        <f t="shared" si="21"/>
        <v>43.125</v>
      </c>
      <c r="J314" s="142"/>
      <c r="K314" s="73">
        <f t="shared" si="22"/>
        <v>43.125</v>
      </c>
      <c r="L314" s="70"/>
      <c r="M314" s="75" t="str">
        <f t="shared" si="23"/>
        <v>Juin</v>
      </c>
    </row>
    <row r="315" spans="1:13">
      <c r="A315" s="67">
        <v>308</v>
      </c>
      <c r="B315" s="143" t="s">
        <v>561</v>
      </c>
      <c r="C315" s="143" t="s">
        <v>562</v>
      </c>
      <c r="D315" s="97">
        <v>3.5</v>
      </c>
      <c r="E315" s="19">
        <v>11.5</v>
      </c>
      <c r="F315" s="97">
        <f t="shared" si="24"/>
        <v>7.5</v>
      </c>
      <c r="G315" s="97">
        <f t="shared" si="20"/>
        <v>22.5</v>
      </c>
      <c r="H315" s="91"/>
      <c r="I315" s="73">
        <f t="shared" si="21"/>
        <v>22.5</v>
      </c>
      <c r="J315" s="142"/>
      <c r="K315" s="73">
        <f t="shared" si="22"/>
        <v>22.5</v>
      </c>
      <c r="L315" s="70"/>
      <c r="M315" s="75" t="str">
        <f t="shared" si="23"/>
        <v>Juin</v>
      </c>
    </row>
    <row r="316" spans="1:13">
      <c r="A316" s="67">
        <v>309</v>
      </c>
      <c r="B316" s="143" t="s">
        <v>563</v>
      </c>
      <c r="C316" s="143" t="s">
        <v>564</v>
      </c>
      <c r="D316" s="97">
        <v>7.25</v>
      </c>
      <c r="E316" s="19">
        <v>9.75</v>
      </c>
      <c r="F316" s="97">
        <f t="shared" si="24"/>
        <v>8.5</v>
      </c>
      <c r="G316" s="97">
        <f t="shared" si="20"/>
        <v>25.5</v>
      </c>
      <c r="H316" s="91"/>
      <c r="I316" s="73">
        <f t="shared" si="21"/>
        <v>25.5</v>
      </c>
      <c r="J316" s="142"/>
      <c r="K316" s="73">
        <f t="shared" si="22"/>
        <v>25.5</v>
      </c>
      <c r="L316" s="70"/>
      <c r="M316" s="75" t="str">
        <f t="shared" si="23"/>
        <v>Juin</v>
      </c>
    </row>
    <row r="317" spans="1:13">
      <c r="A317" s="67">
        <v>310</v>
      </c>
      <c r="B317" s="143" t="s">
        <v>565</v>
      </c>
      <c r="C317" s="143" t="s">
        <v>566</v>
      </c>
      <c r="D317" s="97">
        <v>11.75</v>
      </c>
      <c r="E317" s="19">
        <v>7.5</v>
      </c>
      <c r="F317" s="97">
        <f t="shared" si="24"/>
        <v>9.625</v>
      </c>
      <c r="G317" s="97">
        <f t="shared" si="20"/>
        <v>28.875</v>
      </c>
      <c r="H317" s="91"/>
      <c r="I317" s="73">
        <f t="shared" si="21"/>
        <v>28.875</v>
      </c>
      <c r="J317" s="142"/>
      <c r="K317" s="73">
        <f t="shared" si="22"/>
        <v>28.875</v>
      </c>
      <c r="L317" s="70"/>
      <c r="M317" s="75" t="str">
        <f t="shared" si="23"/>
        <v>Juin</v>
      </c>
    </row>
    <row r="318" spans="1:13">
      <c r="A318" s="67">
        <v>311</v>
      </c>
      <c r="B318" s="143" t="s">
        <v>567</v>
      </c>
      <c r="C318" s="143" t="s">
        <v>257</v>
      </c>
      <c r="D318" s="97">
        <v>8.5</v>
      </c>
      <c r="E318" s="19">
        <v>12.25</v>
      </c>
      <c r="F318" s="97">
        <f t="shared" si="24"/>
        <v>10.375</v>
      </c>
      <c r="G318" s="97">
        <f t="shared" si="20"/>
        <v>31.125</v>
      </c>
      <c r="H318" s="91"/>
      <c r="I318" s="73">
        <f t="shared" si="21"/>
        <v>31.125</v>
      </c>
      <c r="J318" s="142"/>
      <c r="K318" s="73">
        <f t="shared" si="22"/>
        <v>31.125</v>
      </c>
      <c r="L318" s="70"/>
      <c r="M318" s="75" t="str">
        <f t="shared" si="23"/>
        <v>Juin</v>
      </c>
    </row>
    <row r="319" spans="1:13">
      <c r="A319" s="67">
        <v>312</v>
      </c>
      <c r="B319" s="143" t="s">
        <v>568</v>
      </c>
      <c r="C319" s="143" t="s">
        <v>569</v>
      </c>
      <c r="D319" s="97">
        <v>4</v>
      </c>
      <c r="E319" s="19"/>
      <c r="F319" s="97">
        <f t="shared" si="24"/>
        <v>2</v>
      </c>
      <c r="G319" s="97">
        <f t="shared" si="20"/>
        <v>6</v>
      </c>
      <c r="H319" s="91"/>
      <c r="I319" s="73">
        <f t="shared" si="21"/>
        <v>6</v>
      </c>
      <c r="J319" s="142"/>
      <c r="K319" s="73">
        <f t="shared" si="22"/>
        <v>6</v>
      </c>
      <c r="L319" s="70"/>
      <c r="M319" s="75" t="str">
        <f t="shared" si="23"/>
        <v>Juin</v>
      </c>
    </row>
    <row r="320" spans="1:13">
      <c r="A320" s="67">
        <v>313</v>
      </c>
      <c r="B320" s="143" t="s">
        <v>570</v>
      </c>
      <c r="C320" s="143" t="s">
        <v>316</v>
      </c>
      <c r="D320" s="97">
        <v>13.25</v>
      </c>
      <c r="E320" s="19">
        <v>10.75</v>
      </c>
      <c r="F320" s="97">
        <f t="shared" si="24"/>
        <v>12</v>
      </c>
      <c r="G320" s="97">
        <f t="shared" si="20"/>
        <v>36</v>
      </c>
      <c r="H320" s="91"/>
      <c r="I320" s="73">
        <f t="shared" si="21"/>
        <v>36</v>
      </c>
      <c r="J320" s="142"/>
      <c r="K320" s="73">
        <f t="shared" si="22"/>
        <v>36</v>
      </c>
      <c r="L320" s="70"/>
      <c r="M320" s="75" t="str">
        <f t="shared" si="23"/>
        <v>Juin</v>
      </c>
    </row>
    <row r="321" spans="1:13">
      <c r="A321" s="67">
        <v>314</v>
      </c>
      <c r="B321" s="143" t="s">
        <v>571</v>
      </c>
      <c r="C321" s="143" t="s">
        <v>375</v>
      </c>
      <c r="D321" s="97">
        <v>12</v>
      </c>
      <c r="E321" s="19">
        <v>12</v>
      </c>
      <c r="F321" s="97">
        <f t="shared" si="24"/>
        <v>12</v>
      </c>
      <c r="G321" s="97">
        <f t="shared" si="20"/>
        <v>36</v>
      </c>
      <c r="H321" s="91"/>
      <c r="I321" s="73">
        <f t="shared" si="21"/>
        <v>36</v>
      </c>
      <c r="J321" s="142"/>
      <c r="K321" s="73">
        <f t="shared" si="22"/>
        <v>36</v>
      </c>
      <c r="L321" s="70"/>
      <c r="M321" s="75" t="str">
        <f t="shared" si="23"/>
        <v>Juin</v>
      </c>
    </row>
    <row r="322" spans="1:13">
      <c r="A322" s="67">
        <v>315</v>
      </c>
      <c r="B322" s="143" t="s">
        <v>572</v>
      </c>
      <c r="C322" s="143" t="s">
        <v>38</v>
      </c>
      <c r="D322" s="97"/>
      <c r="E322" s="19"/>
      <c r="F322" s="97">
        <f t="shared" si="24"/>
        <v>10</v>
      </c>
      <c r="G322" s="97">
        <f t="shared" si="20"/>
        <v>30</v>
      </c>
      <c r="H322" s="91"/>
      <c r="I322" s="73">
        <f t="shared" si="21"/>
        <v>30</v>
      </c>
      <c r="J322" s="142"/>
      <c r="K322" s="73">
        <f t="shared" si="22"/>
        <v>30</v>
      </c>
      <c r="L322" s="70">
        <v>30</v>
      </c>
      <c r="M322" s="75" t="str">
        <f t="shared" si="23"/>
        <v>Juin</v>
      </c>
    </row>
    <row r="323" spans="1:13">
      <c r="A323" s="67">
        <v>316</v>
      </c>
      <c r="B323" s="143" t="s">
        <v>573</v>
      </c>
      <c r="C323" s="143" t="s">
        <v>574</v>
      </c>
      <c r="D323" s="97">
        <v>14.25</v>
      </c>
      <c r="E323" s="19">
        <v>13</v>
      </c>
      <c r="F323" s="97">
        <f t="shared" si="24"/>
        <v>13.625</v>
      </c>
      <c r="G323" s="97">
        <f t="shared" si="20"/>
        <v>40.875</v>
      </c>
      <c r="H323" s="91"/>
      <c r="I323" s="73">
        <f t="shared" si="21"/>
        <v>40.875</v>
      </c>
      <c r="J323" s="142"/>
      <c r="K323" s="73">
        <f t="shared" si="22"/>
        <v>40.875</v>
      </c>
      <c r="L323" s="70"/>
      <c r="M323" s="75" t="str">
        <f t="shared" si="23"/>
        <v>Juin</v>
      </c>
    </row>
    <row r="324" spans="1:13">
      <c r="A324" s="67">
        <v>317</v>
      </c>
      <c r="B324" s="147" t="s">
        <v>575</v>
      </c>
      <c r="C324" s="147" t="s">
        <v>576</v>
      </c>
      <c r="D324" s="97">
        <v>8</v>
      </c>
      <c r="E324" s="19">
        <v>7.5</v>
      </c>
      <c r="F324" s="97">
        <f t="shared" si="24"/>
        <v>7.75</v>
      </c>
      <c r="G324" s="97">
        <f t="shared" si="20"/>
        <v>23.25</v>
      </c>
      <c r="H324" s="91"/>
      <c r="I324" s="73">
        <f t="shared" si="21"/>
        <v>23.25</v>
      </c>
      <c r="J324" s="142"/>
      <c r="K324" s="73">
        <f t="shared" si="22"/>
        <v>23.25</v>
      </c>
      <c r="L324" s="70"/>
      <c r="M324" s="75" t="str">
        <f t="shared" si="23"/>
        <v>Juin</v>
      </c>
    </row>
    <row r="325" spans="1:13">
      <c r="A325" s="67">
        <v>318</v>
      </c>
      <c r="B325" s="143" t="s">
        <v>577</v>
      </c>
      <c r="C325" s="143" t="s">
        <v>109</v>
      </c>
      <c r="D325" s="154"/>
      <c r="E325" s="19"/>
      <c r="F325" s="97">
        <f t="shared" si="24"/>
        <v>10</v>
      </c>
      <c r="G325" s="97">
        <f t="shared" si="20"/>
        <v>30</v>
      </c>
      <c r="H325" s="91"/>
      <c r="I325" s="73">
        <f t="shared" si="21"/>
        <v>30</v>
      </c>
      <c r="J325" s="142"/>
      <c r="K325" s="73">
        <f t="shared" si="22"/>
        <v>30</v>
      </c>
      <c r="L325" s="70">
        <v>30</v>
      </c>
      <c r="M325" s="75" t="str">
        <f t="shared" si="23"/>
        <v>Juin</v>
      </c>
    </row>
    <row r="326" spans="1:13">
      <c r="A326" s="67">
        <v>319</v>
      </c>
      <c r="B326" s="147" t="s">
        <v>577</v>
      </c>
      <c r="C326" s="147" t="s">
        <v>182</v>
      </c>
      <c r="D326" s="97">
        <v>12.5</v>
      </c>
      <c r="E326" s="19">
        <v>8</v>
      </c>
      <c r="F326" s="97">
        <f t="shared" si="24"/>
        <v>10.25</v>
      </c>
      <c r="G326" s="97">
        <f t="shared" si="20"/>
        <v>30.75</v>
      </c>
      <c r="H326" s="91"/>
      <c r="I326" s="73">
        <f t="shared" si="21"/>
        <v>30.75</v>
      </c>
      <c r="J326" s="142"/>
      <c r="K326" s="73">
        <f t="shared" si="22"/>
        <v>30.75</v>
      </c>
      <c r="M326" s="75" t="str">
        <f t="shared" si="23"/>
        <v>Juin</v>
      </c>
    </row>
    <row r="327" spans="1:13">
      <c r="A327" s="67">
        <v>320</v>
      </c>
      <c r="B327" s="143" t="s">
        <v>578</v>
      </c>
      <c r="C327" s="143" t="s">
        <v>579</v>
      </c>
      <c r="D327" s="97">
        <v>15</v>
      </c>
      <c r="E327" s="19">
        <v>16</v>
      </c>
      <c r="F327" s="97">
        <f t="shared" si="24"/>
        <v>15.5</v>
      </c>
      <c r="G327" s="97">
        <f t="shared" si="20"/>
        <v>46.5</v>
      </c>
      <c r="H327" s="91"/>
      <c r="I327" s="73">
        <f t="shared" si="21"/>
        <v>46.5</v>
      </c>
      <c r="J327" s="142"/>
      <c r="K327" s="73">
        <f t="shared" si="22"/>
        <v>46.5</v>
      </c>
      <c r="L327" s="70"/>
      <c r="M327" s="75" t="str">
        <f t="shared" si="23"/>
        <v>Juin</v>
      </c>
    </row>
    <row r="328" spans="1:13">
      <c r="A328" s="67">
        <v>321</v>
      </c>
      <c r="B328" s="143" t="s">
        <v>580</v>
      </c>
      <c r="C328" s="143" t="s">
        <v>581</v>
      </c>
      <c r="D328" s="155">
        <v>11.75</v>
      </c>
      <c r="E328" s="19">
        <v>7</v>
      </c>
      <c r="F328" s="97">
        <f t="shared" si="24"/>
        <v>9.375</v>
      </c>
      <c r="G328" s="97">
        <f t="shared" ref="G328:G391" si="25">F328*3</f>
        <v>28.125</v>
      </c>
      <c r="H328" s="91"/>
      <c r="I328" s="73">
        <f t="shared" ref="I328:I391" si="26">MAX(H328*3,G328)</f>
        <v>28.125</v>
      </c>
      <c r="J328" s="142"/>
      <c r="K328" s="73">
        <f t="shared" ref="K328:K391" si="27">MAX(I328,J328*3)</f>
        <v>28.125</v>
      </c>
      <c r="M328" s="75" t="str">
        <f t="shared" ref="M328:M391" si="28">IF(ISBLANK(J328),IF(ISBLANK(H328),"Juin","Synthèse"),"Rattrapage")</f>
        <v>Juin</v>
      </c>
    </row>
    <row r="329" spans="1:13">
      <c r="A329" s="67">
        <v>322</v>
      </c>
      <c r="B329" s="143" t="s">
        <v>582</v>
      </c>
      <c r="C329" s="143" t="s">
        <v>583</v>
      </c>
      <c r="D329" s="154"/>
      <c r="E329" s="19"/>
      <c r="F329" s="97">
        <f t="shared" ref="F329:F392" si="29">IF(AND(D329=0,E329=0),L329/3,(D329+E329)/2)</f>
        <v>10.5</v>
      </c>
      <c r="G329" s="97">
        <f t="shared" si="25"/>
        <v>31.5</v>
      </c>
      <c r="H329" s="91"/>
      <c r="I329" s="73">
        <f t="shared" si="26"/>
        <v>31.5</v>
      </c>
      <c r="J329" s="142"/>
      <c r="K329" s="73">
        <f t="shared" si="27"/>
        <v>31.5</v>
      </c>
      <c r="L329" s="70">
        <v>31.5</v>
      </c>
      <c r="M329" s="75" t="str">
        <f t="shared" si="28"/>
        <v>Juin</v>
      </c>
    </row>
    <row r="330" spans="1:13">
      <c r="A330" s="67">
        <v>323</v>
      </c>
      <c r="B330" s="145" t="s">
        <v>584</v>
      </c>
      <c r="C330" s="145" t="s">
        <v>585</v>
      </c>
      <c r="D330" s="97">
        <v>7.75</v>
      </c>
      <c r="E330" s="19">
        <v>7</v>
      </c>
      <c r="F330" s="97">
        <f t="shared" si="29"/>
        <v>7.375</v>
      </c>
      <c r="G330" s="97">
        <f t="shared" si="25"/>
        <v>22.125</v>
      </c>
      <c r="H330" s="91"/>
      <c r="I330" s="73">
        <f t="shared" si="26"/>
        <v>22.125</v>
      </c>
      <c r="J330" s="142"/>
      <c r="K330" s="73">
        <f t="shared" si="27"/>
        <v>22.125</v>
      </c>
      <c r="L330" s="70"/>
      <c r="M330" s="75" t="str">
        <f t="shared" si="28"/>
        <v>Juin</v>
      </c>
    </row>
    <row r="331" spans="1:13">
      <c r="A331" s="67">
        <v>324</v>
      </c>
      <c r="B331" s="143" t="s">
        <v>586</v>
      </c>
      <c r="C331" s="143" t="s">
        <v>321</v>
      </c>
      <c r="D331" s="97">
        <v>15.75</v>
      </c>
      <c r="E331" s="19">
        <v>11.75</v>
      </c>
      <c r="F331" s="97">
        <f t="shared" si="29"/>
        <v>13.75</v>
      </c>
      <c r="G331" s="97">
        <f t="shared" si="25"/>
        <v>41.25</v>
      </c>
      <c r="H331" s="91"/>
      <c r="I331" s="73">
        <f t="shared" si="26"/>
        <v>41.25</v>
      </c>
      <c r="J331" s="142"/>
      <c r="K331" s="73">
        <f t="shared" si="27"/>
        <v>41.25</v>
      </c>
      <c r="L331" s="70"/>
      <c r="M331" s="75" t="str">
        <f t="shared" si="28"/>
        <v>Juin</v>
      </c>
    </row>
    <row r="332" spans="1:13">
      <c r="A332" s="67">
        <v>325</v>
      </c>
      <c r="B332" s="143" t="s">
        <v>587</v>
      </c>
      <c r="C332" s="143" t="s">
        <v>588</v>
      </c>
      <c r="D332" s="97">
        <v>8.25</v>
      </c>
      <c r="E332" s="19">
        <v>12.5</v>
      </c>
      <c r="F332" s="97">
        <f t="shared" si="29"/>
        <v>10.375</v>
      </c>
      <c r="G332" s="97">
        <f t="shared" si="25"/>
        <v>31.125</v>
      </c>
      <c r="H332" s="91"/>
      <c r="I332" s="73">
        <f t="shared" si="26"/>
        <v>31.125</v>
      </c>
      <c r="J332" s="142"/>
      <c r="K332" s="73">
        <f t="shared" si="27"/>
        <v>31.125</v>
      </c>
      <c r="L332" s="70"/>
      <c r="M332" s="75" t="str">
        <f t="shared" si="28"/>
        <v>Juin</v>
      </c>
    </row>
    <row r="333" spans="1:13">
      <c r="A333" s="67">
        <v>326</v>
      </c>
      <c r="B333" s="143" t="s">
        <v>589</v>
      </c>
      <c r="C333" s="143" t="s">
        <v>590</v>
      </c>
      <c r="D333" s="97">
        <v>6.25</v>
      </c>
      <c r="E333" s="19">
        <v>12</v>
      </c>
      <c r="F333" s="97">
        <f t="shared" si="29"/>
        <v>9.125</v>
      </c>
      <c r="G333" s="97">
        <f t="shared" si="25"/>
        <v>27.375</v>
      </c>
      <c r="H333" s="91"/>
      <c r="I333" s="73">
        <f t="shared" si="26"/>
        <v>27.375</v>
      </c>
      <c r="J333" s="142"/>
      <c r="K333" s="73">
        <f t="shared" si="27"/>
        <v>27.375</v>
      </c>
      <c r="L333" s="70"/>
      <c r="M333" s="75" t="str">
        <f t="shared" si="28"/>
        <v>Juin</v>
      </c>
    </row>
    <row r="334" spans="1:13">
      <c r="A334" s="67">
        <v>327</v>
      </c>
      <c r="B334" s="145" t="s">
        <v>589</v>
      </c>
      <c r="C334" s="145" t="s">
        <v>591</v>
      </c>
      <c r="D334" s="97">
        <v>12</v>
      </c>
      <c r="E334" s="19">
        <v>7.25</v>
      </c>
      <c r="F334" s="97">
        <f t="shared" si="29"/>
        <v>9.625</v>
      </c>
      <c r="G334" s="97">
        <f t="shared" si="25"/>
        <v>28.875</v>
      </c>
      <c r="H334" s="91"/>
      <c r="I334" s="73">
        <f t="shared" si="26"/>
        <v>28.875</v>
      </c>
      <c r="J334" s="142"/>
      <c r="K334" s="73">
        <f t="shared" si="27"/>
        <v>28.875</v>
      </c>
      <c r="L334" s="70"/>
      <c r="M334" s="75" t="str">
        <f t="shared" si="28"/>
        <v>Juin</v>
      </c>
    </row>
    <row r="335" spans="1:13">
      <c r="A335" s="67">
        <v>328</v>
      </c>
      <c r="B335" s="145" t="s">
        <v>592</v>
      </c>
      <c r="C335" s="145" t="s">
        <v>593</v>
      </c>
      <c r="D335" s="97">
        <v>14.5</v>
      </c>
      <c r="E335" s="19">
        <v>13.5</v>
      </c>
      <c r="F335" s="97">
        <f t="shared" si="29"/>
        <v>14</v>
      </c>
      <c r="G335" s="97">
        <f t="shared" si="25"/>
        <v>42</v>
      </c>
      <c r="H335" s="91"/>
      <c r="I335" s="73">
        <f t="shared" si="26"/>
        <v>42</v>
      </c>
      <c r="J335" s="142"/>
      <c r="K335" s="73">
        <f t="shared" si="27"/>
        <v>42</v>
      </c>
      <c r="L335" s="70"/>
      <c r="M335" s="75" t="str">
        <f t="shared" si="28"/>
        <v>Juin</v>
      </c>
    </row>
    <row r="336" spans="1:13">
      <c r="A336" s="67">
        <v>329</v>
      </c>
      <c r="B336" s="147" t="s">
        <v>594</v>
      </c>
      <c r="C336" s="147" t="s">
        <v>595</v>
      </c>
      <c r="D336" s="97">
        <v>13.5</v>
      </c>
      <c r="E336" s="19">
        <v>8.5</v>
      </c>
      <c r="F336" s="97">
        <f t="shared" si="29"/>
        <v>11</v>
      </c>
      <c r="G336" s="97">
        <f t="shared" si="25"/>
        <v>33</v>
      </c>
      <c r="H336" s="91"/>
      <c r="I336" s="73">
        <f t="shared" si="26"/>
        <v>33</v>
      </c>
      <c r="J336" s="142"/>
      <c r="K336" s="73">
        <f t="shared" si="27"/>
        <v>33</v>
      </c>
      <c r="L336" s="70"/>
      <c r="M336" s="75" t="str">
        <f t="shared" si="28"/>
        <v>Juin</v>
      </c>
    </row>
    <row r="337" spans="1:13">
      <c r="A337" s="67">
        <v>330</v>
      </c>
      <c r="B337" s="145" t="s">
        <v>596</v>
      </c>
      <c r="C337" s="145" t="s">
        <v>597</v>
      </c>
      <c r="D337" s="97">
        <v>11.5</v>
      </c>
      <c r="E337" s="19">
        <v>8</v>
      </c>
      <c r="F337" s="97">
        <f t="shared" si="29"/>
        <v>9.75</v>
      </c>
      <c r="G337" s="97">
        <f t="shared" si="25"/>
        <v>29.25</v>
      </c>
      <c r="H337" s="91"/>
      <c r="I337" s="73">
        <f t="shared" si="26"/>
        <v>29.25</v>
      </c>
      <c r="J337" s="142"/>
      <c r="K337" s="73">
        <f t="shared" si="27"/>
        <v>29.25</v>
      </c>
      <c r="L337" s="70"/>
      <c r="M337" s="75" t="str">
        <f t="shared" si="28"/>
        <v>Juin</v>
      </c>
    </row>
    <row r="338" spans="1:13">
      <c r="A338" s="67">
        <v>331</v>
      </c>
      <c r="B338" s="150" t="s">
        <v>598</v>
      </c>
      <c r="C338" s="150" t="s">
        <v>599</v>
      </c>
      <c r="D338" s="97">
        <v>10</v>
      </c>
      <c r="E338" s="19">
        <v>13.25</v>
      </c>
      <c r="F338" s="97">
        <f t="shared" si="29"/>
        <v>11.625</v>
      </c>
      <c r="G338" s="97">
        <f t="shared" si="25"/>
        <v>34.875</v>
      </c>
      <c r="H338" s="91"/>
      <c r="I338" s="73">
        <f t="shared" si="26"/>
        <v>34.875</v>
      </c>
      <c r="J338" s="142"/>
      <c r="K338" s="73">
        <f t="shared" si="27"/>
        <v>34.875</v>
      </c>
      <c r="L338" s="70"/>
      <c r="M338" s="75" t="str">
        <f t="shared" si="28"/>
        <v>Juin</v>
      </c>
    </row>
    <row r="339" spans="1:13">
      <c r="A339" s="67">
        <v>332</v>
      </c>
      <c r="B339" s="143" t="s">
        <v>598</v>
      </c>
      <c r="C339" s="143" t="s">
        <v>600</v>
      </c>
      <c r="D339" s="97">
        <v>11.5</v>
      </c>
      <c r="E339" s="19">
        <v>10</v>
      </c>
      <c r="F339" s="97">
        <f t="shared" si="29"/>
        <v>10.75</v>
      </c>
      <c r="G339" s="97">
        <f t="shared" si="25"/>
        <v>32.25</v>
      </c>
      <c r="H339" s="91"/>
      <c r="I339" s="73">
        <f t="shared" si="26"/>
        <v>32.25</v>
      </c>
      <c r="J339" s="142"/>
      <c r="K339" s="73">
        <f t="shared" si="27"/>
        <v>32.25</v>
      </c>
      <c r="L339" s="70"/>
      <c r="M339" s="75" t="str">
        <f t="shared" si="28"/>
        <v>Juin</v>
      </c>
    </row>
    <row r="340" spans="1:13">
      <c r="A340" s="67">
        <v>333</v>
      </c>
      <c r="B340" s="143" t="s">
        <v>601</v>
      </c>
      <c r="C340" s="143" t="s">
        <v>343</v>
      </c>
      <c r="D340" s="97">
        <v>9.75</v>
      </c>
      <c r="E340" s="19">
        <v>7</v>
      </c>
      <c r="F340" s="97">
        <f t="shared" si="29"/>
        <v>8.375</v>
      </c>
      <c r="G340" s="97">
        <f t="shared" si="25"/>
        <v>25.125</v>
      </c>
      <c r="H340" s="91"/>
      <c r="I340" s="73">
        <f t="shared" si="26"/>
        <v>25.125</v>
      </c>
      <c r="J340" s="142"/>
      <c r="K340" s="73">
        <f t="shared" si="27"/>
        <v>25.125</v>
      </c>
      <c r="L340" s="70"/>
      <c r="M340" s="75" t="str">
        <f t="shared" si="28"/>
        <v>Juin</v>
      </c>
    </row>
    <row r="341" spans="1:13">
      <c r="A341" s="67">
        <v>334</v>
      </c>
      <c r="B341" s="143" t="s">
        <v>602</v>
      </c>
      <c r="C341" s="143" t="s">
        <v>433</v>
      </c>
      <c r="D341" s="97">
        <v>13.25</v>
      </c>
      <c r="E341" s="19">
        <v>9.5</v>
      </c>
      <c r="F341" s="97">
        <f t="shared" si="29"/>
        <v>11.375</v>
      </c>
      <c r="G341" s="97">
        <f t="shared" si="25"/>
        <v>34.125</v>
      </c>
      <c r="H341" s="91"/>
      <c r="I341" s="73">
        <f t="shared" si="26"/>
        <v>34.125</v>
      </c>
      <c r="J341" s="142"/>
      <c r="K341" s="73">
        <f t="shared" si="27"/>
        <v>34.125</v>
      </c>
      <c r="L341" s="70"/>
      <c r="M341" s="75" t="str">
        <f t="shared" si="28"/>
        <v>Juin</v>
      </c>
    </row>
    <row r="342" spans="1:13">
      <c r="A342" s="67">
        <v>335</v>
      </c>
      <c r="B342" s="143" t="s">
        <v>603</v>
      </c>
      <c r="C342" s="143" t="s">
        <v>604</v>
      </c>
      <c r="D342" s="97">
        <v>9.5</v>
      </c>
      <c r="E342" s="19">
        <v>10.5</v>
      </c>
      <c r="F342" s="97">
        <f t="shared" si="29"/>
        <v>10</v>
      </c>
      <c r="G342" s="97">
        <f t="shared" si="25"/>
        <v>30</v>
      </c>
      <c r="H342" s="91"/>
      <c r="I342" s="73">
        <f t="shared" si="26"/>
        <v>30</v>
      </c>
      <c r="J342" s="142"/>
      <c r="K342" s="73">
        <f t="shared" si="27"/>
        <v>30</v>
      </c>
      <c r="L342" s="70"/>
      <c r="M342" s="75" t="str">
        <f t="shared" si="28"/>
        <v>Juin</v>
      </c>
    </row>
    <row r="343" spans="1:13">
      <c r="A343" s="67">
        <v>336</v>
      </c>
      <c r="B343" s="143" t="s">
        <v>605</v>
      </c>
      <c r="C343" s="143" t="s">
        <v>606</v>
      </c>
      <c r="D343" s="97">
        <v>12.5</v>
      </c>
      <c r="E343" s="19">
        <v>11</v>
      </c>
      <c r="F343" s="97">
        <f t="shared" si="29"/>
        <v>11.75</v>
      </c>
      <c r="G343" s="97">
        <f t="shared" si="25"/>
        <v>35.25</v>
      </c>
      <c r="H343" s="91"/>
      <c r="I343" s="73">
        <f t="shared" si="26"/>
        <v>35.25</v>
      </c>
      <c r="J343" s="142"/>
      <c r="K343" s="73">
        <f t="shared" si="27"/>
        <v>35.25</v>
      </c>
      <c r="L343" s="70"/>
      <c r="M343" s="75" t="str">
        <f t="shared" si="28"/>
        <v>Juin</v>
      </c>
    </row>
    <row r="344" spans="1:13">
      <c r="A344" s="67">
        <v>337</v>
      </c>
      <c r="B344" s="143" t="s">
        <v>607</v>
      </c>
      <c r="C344" s="143" t="s">
        <v>608</v>
      </c>
      <c r="D344" s="97">
        <v>14</v>
      </c>
      <c r="E344" s="19">
        <v>16.5</v>
      </c>
      <c r="F344" s="97">
        <f t="shared" si="29"/>
        <v>15.25</v>
      </c>
      <c r="G344" s="97">
        <f t="shared" si="25"/>
        <v>45.75</v>
      </c>
      <c r="H344" s="91"/>
      <c r="I344" s="73">
        <f t="shared" si="26"/>
        <v>45.75</v>
      </c>
      <c r="J344" s="142"/>
      <c r="K344" s="73">
        <f t="shared" si="27"/>
        <v>45.75</v>
      </c>
      <c r="L344" s="70"/>
      <c r="M344" s="75" t="str">
        <f t="shared" si="28"/>
        <v>Juin</v>
      </c>
    </row>
    <row r="345" spans="1:13">
      <c r="A345" s="67">
        <v>338</v>
      </c>
      <c r="B345" s="143" t="s">
        <v>609</v>
      </c>
      <c r="C345" s="143" t="s">
        <v>610</v>
      </c>
      <c r="D345" s="97">
        <v>7.75</v>
      </c>
      <c r="E345" s="19">
        <v>11.75</v>
      </c>
      <c r="F345" s="97">
        <f t="shared" si="29"/>
        <v>9.75</v>
      </c>
      <c r="G345" s="97">
        <f t="shared" si="25"/>
        <v>29.25</v>
      </c>
      <c r="H345" s="91"/>
      <c r="I345" s="73">
        <f t="shared" si="26"/>
        <v>29.25</v>
      </c>
      <c r="J345" s="142"/>
      <c r="K345" s="73">
        <f t="shared" si="27"/>
        <v>29.25</v>
      </c>
      <c r="L345" s="70"/>
      <c r="M345" s="75" t="str">
        <f t="shared" si="28"/>
        <v>Juin</v>
      </c>
    </row>
    <row r="346" spans="1:13">
      <c r="A346" s="67">
        <v>339</v>
      </c>
      <c r="B346" s="143" t="s">
        <v>611</v>
      </c>
      <c r="C346" s="143" t="s">
        <v>612</v>
      </c>
      <c r="D346" s="97">
        <v>10.25</v>
      </c>
      <c r="E346" s="19">
        <v>8.25</v>
      </c>
      <c r="F346" s="97">
        <f t="shared" si="29"/>
        <v>9.25</v>
      </c>
      <c r="G346" s="97">
        <f t="shared" si="25"/>
        <v>27.75</v>
      </c>
      <c r="H346" s="91"/>
      <c r="I346" s="73">
        <f t="shared" si="26"/>
        <v>27.75</v>
      </c>
      <c r="J346" s="142"/>
      <c r="K346" s="73">
        <f t="shared" si="27"/>
        <v>27.75</v>
      </c>
      <c r="L346" s="70"/>
      <c r="M346" s="75" t="str">
        <f t="shared" si="28"/>
        <v>Juin</v>
      </c>
    </row>
    <row r="347" spans="1:13">
      <c r="A347" s="67">
        <v>340</v>
      </c>
      <c r="B347" s="145" t="s">
        <v>613</v>
      </c>
      <c r="C347" s="145" t="s">
        <v>614</v>
      </c>
      <c r="D347" s="97">
        <v>12.25</v>
      </c>
      <c r="E347" s="19"/>
      <c r="F347" s="97">
        <f t="shared" si="29"/>
        <v>6.125</v>
      </c>
      <c r="G347" s="97">
        <f t="shared" si="25"/>
        <v>18.375</v>
      </c>
      <c r="H347" s="91"/>
      <c r="I347" s="73">
        <f t="shared" si="26"/>
        <v>18.375</v>
      </c>
      <c r="J347" s="142"/>
      <c r="K347" s="73">
        <f t="shared" si="27"/>
        <v>18.375</v>
      </c>
      <c r="L347" s="70"/>
      <c r="M347" s="75" t="str">
        <f t="shared" si="28"/>
        <v>Juin</v>
      </c>
    </row>
    <row r="348" spans="1:13">
      <c r="A348" s="67">
        <v>341</v>
      </c>
      <c r="B348" s="145" t="s">
        <v>615</v>
      </c>
      <c r="C348" s="145" t="s">
        <v>616</v>
      </c>
      <c r="D348" s="97"/>
      <c r="E348" s="19"/>
      <c r="F348" s="97">
        <f t="shared" si="29"/>
        <v>11</v>
      </c>
      <c r="G348" s="97">
        <f t="shared" si="25"/>
        <v>33</v>
      </c>
      <c r="H348" s="91"/>
      <c r="I348" s="73">
        <f t="shared" si="26"/>
        <v>33</v>
      </c>
      <c r="J348" s="142"/>
      <c r="K348" s="73">
        <f t="shared" si="27"/>
        <v>33</v>
      </c>
      <c r="L348" s="70">
        <v>33</v>
      </c>
      <c r="M348" s="75" t="str">
        <f t="shared" si="28"/>
        <v>Juin</v>
      </c>
    </row>
    <row r="349" spans="1:13">
      <c r="A349" s="67">
        <v>342</v>
      </c>
      <c r="B349" s="143" t="s">
        <v>617</v>
      </c>
      <c r="C349" s="143" t="s">
        <v>618</v>
      </c>
      <c r="D349" s="97">
        <v>9.75</v>
      </c>
      <c r="E349" s="19">
        <v>10.5</v>
      </c>
      <c r="F349" s="97">
        <f t="shared" si="29"/>
        <v>10.125</v>
      </c>
      <c r="G349" s="97">
        <f t="shared" si="25"/>
        <v>30.375</v>
      </c>
      <c r="H349" s="91"/>
      <c r="I349" s="73">
        <f t="shared" si="26"/>
        <v>30.375</v>
      </c>
      <c r="J349" s="142"/>
      <c r="K349" s="73">
        <f t="shared" si="27"/>
        <v>30.375</v>
      </c>
      <c r="L349" s="70"/>
      <c r="M349" s="75" t="str">
        <f t="shared" si="28"/>
        <v>Juin</v>
      </c>
    </row>
    <row r="350" spans="1:13">
      <c r="A350" s="67">
        <v>343</v>
      </c>
      <c r="B350" s="143" t="s">
        <v>619</v>
      </c>
      <c r="C350" s="143" t="s">
        <v>620</v>
      </c>
      <c r="D350" s="97"/>
      <c r="E350" s="19"/>
      <c r="F350" s="97">
        <f t="shared" si="29"/>
        <v>10</v>
      </c>
      <c r="G350" s="97">
        <f t="shared" si="25"/>
        <v>30</v>
      </c>
      <c r="H350" s="91"/>
      <c r="I350" s="73">
        <f t="shared" si="26"/>
        <v>30</v>
      </c>
      <c r="J350" s="142"/>
      <c r="K350" s="73">
        <f t="shared" si="27"/>
        <v>30</v>
      </c>
      <c r="L350" s="70">
        <v>30</v>
      </c>
      <c r="M350" s="75" t="str">
        <f t="shared" si="28"/>
        <v>Juin</v>
      </c>
    </row>
    <row r="351" spans="1:13">
      <c r="A351" s="67">
        <v>344</v>
      </c>
      <c r="B351" s="143" t="s">
        <v>621</v>
      </c>
      <c r="C351" s="143" t="s">
        <v>88</v>
      </c>
      <c r="D351" s="97">
        <v>7</v>
      </c>
      <c r="E351" s="19">
        <v>9.5</v>
      </c>
      <c r="F351" s="97">
        <f t="shared" si="29"/>
        <v>8.25</v>
      </c>
      <c r="G351" s="97">
        <f t="shared" si="25"/>
        <v>24.75</v>
      </c>
      <c r="H351" s="91"/>
      <c r="I351" s="73">
        <f t="shared" si="26"/>
        <v>24.75</v>
      </c>
      <c r="J351" s="142"/>
      <c r="K351" s="73">
        <f t="shared" si="27"/>
        <v>24.75</v>
      </c>
      <c r="L351" s="70"/>
      <c r="M351" s="75" t="str">
        <f t="shared" si="28"/>
        <v>Juin</v>
      </c>
    </row>
    <row r="352" spans="1:13">
      <c r="A352" s="67">
        <v>345</v>
      </c>
      <c r="B352" s="143" t="s">
        <v>621</v>
      </c>
      <c r="C352" s="143" t="s">
        <v>142</v>
      </c>
      <c r="D352" s="97">
        <v>12</v>
      </c>
      <c r="E352" s="19">
        <v>7.5</v>
      </c>
      <c r="F352" s="97">
        <f t="shared" si="29"/>
        <v>9.75</v>
      </c>
      <c r="G352" s="97">
        <f t="shared" si="25"/>
        <v>29.25</v>
      </c>
      <c r="H352" s="91"/>
      <c r="I352" s="73">
        <f t="shared" si="26"/>
        <v>29.25</v>
      </c>
      <c r="J352" s="142"/>
      <c r="K352" s="73">
        <f t="shared" si="27"/>
        <v>29.25</v>
      </c>
      <c r="L352" s="70"/>
      <c r="M352" s="75" t="str">
        <f t="shared" si="28"/>
        <v>Juin</v>
      </c>
    </row>
    <row r="353" spans="1:13">
      <c r="A353" s="67">
        <v>346</v>
      </c>
      <c r="B353" s="150" t="s">
        <v>622</v>
      </c>
      <c r="C353" s="150" t="s">
        <v>623</v>
      </c>
      <c r="D353" s="97">
        <v>8.25</v>
      </c>
      <c r="E353" s="19">
        <v>7.25</v>
      </c>
      <c r="F353" s="97">
        <f t="shared" si="29"/>
        <v>7.75</v>
      </c>
      <c r="G353" s="97">
        <f t="shared" si="25"/>
        <v>23.25</v>
      </c>
      <c r="H353" s="91"/>
      <c r="I353" s="73">
        <f t="shared" si="26"/>
        <v>23.25</v>
      </c>
      <c r="J353" s="142"/>
      <c r="K353" s="73">
        <f t="shared" si="27"/>
        <v>23.25</v>
      </c>
      <c r="L353" s="70"/>
      <c r="M353" s="75" t="str">
        <f t="shared" si="28"/>
        <v>Juin</v>
      </c>
    </row>
    <row r="354" spans="1:13">
      <c r="A354" s="67">
        <v>347</v>
      </c>
      <c r="B354" s="150" t="s">
        <v>624</v>
      </c>
      <c r="C354" s="150" t="s">
        <v>98</v>
      </c>
      <c r="D354" s="97"/>
      <c r="E354" s="19"/>
      <c r="F354" s="97">
        <f t="shared" si="29"/>
        <v>12</v>
      </c>
      <c r="G354" s="97">
        <f t="shared" si="25"/>
        <v>36</v>
      </c>
      <c r="H354" s="91"/>
      <c r="I354" s="73">
        <f t="shared" si="26"/>
        <v>36</v>
      </c>
      <c r="J354" s="142"/>
      <c r="K354" s="73">
        <f t="shared" si="27"/>
        <v>36</v>
      </c>
      <c r="L354" s="70">
        <v>36</v>
      </c>
      <c r="M354" s="75" t="str">
        <f t="shared" si="28"/>
        <v>Juin</v>
      </c>
    </row>
    <row r="355" spans="1:13">
      <c r="A355" s="67">
        <v>348</v>
      </c>
      <c r="B355" s="145" t="s">
        <v>625</v>
      </c>
      <c r="C355" s="145" t="s">
        <v>626</v>
      </c>
      <c r="D355" s="97">
        <v>3</v>
      </c>
      <c r="E355" s="19">
        <v>4</v>
      </c>
      <c r="F355" s="97">
        <f t="shared" si="29"/>
        <v>3.5</v>
      </c>
      <c r="G355" s="97">
        <f t="shared" si="25"/>
        <v>10.5</v>
      </c>
      <c r="H355" s="91"/>
      <c r="I355" s="73">
        <f t="shared" si="26"/>
        <v>10.5</v>
      </c>
      <c r="J355" s="142"/>
      <c r="K355" s="73">
        <f t="shared" si="27"/>
        <v>10.5</v>
      </c>
      <c r="L355" s="70"/>
      <c r="M355" s="75" t="str">
        <f t="shared" si="28"/>
        <v>Juin</v>
      </c>
    </row>
    <row r="356" spans="1:13" s="41" customFormat="1">
      <c r="A356" s="67">
        <v>349</v>
      </c>
      <c r="B356" s="143" t="s">
        <v>627</v>
      </c>
      <c r="C356" s="143" t="s">
        <v>556</v>
      </c>
      <c r="D356" s="97">
        <v>11.5</v>
      </c>
      <c r="E356" s="19">
        <v>15.25</v>
      </c>
      <c r="F356" s="97">
        <f t="shared" si="29"/>
        <v>13.375</v>
      </c>
      <c r="G356" s="97">
        <f t="shared" si="25"/>
        <v>40.125</v>
      </c>
      <c r="H356" s="91"/>
      <c r="I356" s="73">
        <f t="shared" si="26"/>
        <v>40.125</v>
      </c>
      <c r="J356" s="142"/>
      <c r="K356" s="73">
        <f t="shared" si="27"/>
        <v>40.125</v>
      </c>
      <c r="L356" s="70"/>
      <c r="M356" s="75" t="str">
        <f t="shared" si="28"/>
        <v>Juin</v>
      </c>
    </row>
    <row r="357" spans="1:13" s="41" customFormat="1">
      <c r="A357" s="67">
        <v>350</v>
      </c>
      <c r="B357" s="143" t="s">
        <v>628</v>
      </c>
      <c r="C357" s="143" t="s">
        <v>122</v>
      </c>
      <c r="D357" s="97"/>
      <c r="E357" s="19"/>
      <c r="F357" s="97">
        <f t="shared" si="29"/>
        <v>13</v>
      </c>
      <c r="G357" s="97">
        <f t="shared" si="25"/>
        <v>39</v>
      </c>
      <c r="H357" s="91"/>
      <c r="I357" s="73">
        <f t="shared" si="26"/>
        <v>39</v>
      </c>
      <c r="J357" s="142"/>
      <c r="K357" s="73">
        <f t="shared" si="27"/>
        <v>39</v>
      </c>
      <c r="L357" s="70">
        <v>39</v>
      </c>
      <c r="M357" s="75" t="str">
        <f t="shared" si="28"/>
        <v>Juin</v>
      </c>
    </row>
    <row r="358" spans="1:13" s="41" customFormat="1">
      <c r="A358" s="67">
        <v>351</v>
      </c>
      <c r="B358" s="143" t="s">
        <v>629</v>
      </c>
      <c r="C358" s="143" t="s">
        <v>630</v>
      </c>
      <c r="D358" s="97">
        <v>14.75</v>
      </c>
      <c r="E358" s="19">
        <v>11.75</v>
      </c>
      <c r="F358" s="97">
        <f t="shared" si="29"/>
        <v>13.25</v>
      </c>
      <c r="G358" s="97">
        <f t="shared" si="25"/>
        <v>39.75</v>
      </c>
      <c r="H358" s="91"/>
      <c r="I358" s="73">
        <f t="shared" si="26"/>
        <v>39.75</v>
      </c>
      <c r="J358" s="142"/>
      <c r="K358" s="73">
        <f t="shared" si="27"/>
        <v>39.75</v>
      </c>
      <c r="L358" s="70"/>
      <c r="M358" s="75" t="str">
        <f t="shared" si="28"/>
        <v>Juin</v>
      </c>
    </row>
    <row r="359" spans="1:13" s="41" customFormat="1">
      <c r="A359" s="67">
        <v>352</v>
      </c>
      <c r="B359" s="143" t="s">
        <v>631</v>
      </c>
      <c r="C359" s="143" t="s">
        <v>542</v>
      </c>
      <c r="D359" s="97">
        <v>8</v>
      </c>
      <c r="E359" s="19">
        <v>12</v>
      </c>
      <c r="F359" s="97">
        <f t="shared" si="29"/>
        <v>10</v>
      </c>
      <c r="G359" s="97">
        <f t="shared" si="25"/>
        <v>30</v>
      </c>
      <c r="H359" s="91"/>
      <c r="I359" s="73">
        <f t="shared" si="26"/>
        <v>30</v>
      </c>
      <c r="J359" s="142"/>
      <c r="K359" s="73">
        <f t="shared" si="27"/>
        <v>30</v>
      </c>
      <c r="L359" s="70"/>
      <c r="M359" s="75" t="str">
        <f t="shared" si="28"/>
        <v>Juin</v>
      </c>
    </row>
    <row r="360" spans="1:13" s="41" customFormat="1">
      <c r="A360" s="67">
        <v>353</v>
      </c>
      <c r="B360" s="145" t="s">
        <v>632</v>
      </c>
      <c r="C360" s="145" t="s">
        <v>633</v>
      </c>
      <c r="D360" s="97">
        <v>10</v>
      </c>
      <c r="E360" s="19">
        <v>7.5</v>
      </c>
      <c r="F360" s="97">
        <f t="shared" si="29"/>
        <v>8.75</v>
      </c>
      <c r="G360" s="97">
        <f t="shared" si="25"/>
        <v>26.25</v>
      </c>
      <c r="H360" s="91"/>
      <c r="I360" s="73">
        <f t="shared" si="26"/>
        <v>26.25</v>
      </c>
      <c r="J360" s="142"/>
      <c r="K360" s="73">
        <f t="shared" si="27"/>
        <v>26.25</v>
      </c>
      <c r="L360" s="70"/>
      <c r="M360" s="75" t="str">
        <f t="shared" si="28"/>
        <v>Juin</v>
      </c>
    </row>
    <row r="361" spans="1:13" s="41" customFormat="1">
      <c r="A361" s="67">
        <v>354</v>
      </c>
      <c r="B361" s="145" t="s">
        <v>632</v>
      </c>
      <c r="C361" s="145" t="s">
        <v>634</v>
      </c>
      <c r="D361" s="97">
        <v>3.5</v>
      </c>
      <c r="E361" s="19">
        <v>7.5</v>
      </c>
      <c r="F361" s="97">
        <f t="shared" si="29"/>
        <v>5.5</v>
      </c>
      <c r="G361" s="97">
        <f t="shared" si="25"/>
        <v>16.5</v>
      </c>
      <c r="H361" s="91"/>
      <c r="I361" s="73">
        <f t="shared" si="26"/>
        <v>16.5</v>
      </c>
      <c r="J361" s="142"/>
      <c r="K361" s="73">
        <f t="shared" si="27"/>
        <v>16.5</v>
      </c>
      <c r="L361" s="70"/>
      <c r="M361" s="75" t="str">
        <f t="shared" si="28"/>
        <v>Juin</v>
      </c>
    </row>
    <row r="362" spans="1:13" s="41" customFormat="1">
      <c r="A362" s="67">
        <v>355</v>
      </c>
      <c r="B362" s="143" t="s">
        <v>635</v>
      </c>
      <c r="C362" s="143" t="s">
        <v>636</v>
      </c>
      <c r="D362" s="97">
        <v>12</v>
      </c>
      <c r="E362" s="19">
        <v>13</v>
      </c>
      <c r="F362" s="97">
        <f t="shared" si="29"/>
        <v>12.5</v>
      </c>
      <c r="G362" s="97">
        <f t="shared" si="25"/>
        <v>37.5</v>
      </c>
      <c r="H362" s="91"/>
      <c r="I362" s="73">
        <f t="shared" si="26"/>
        <v>37.5</v>
      </c>
      <c r="J362" s="142"/>
      <c r="K362" s="73">
        <f t="shared" si="27"/>
        <v>37.5</v>
      </c>
      <c r="L362" s="70"/>
      <c r="M362" s="75" t="str">
        <f t="shared" si="28"/>
        <v>Juin</v>
      </c>
    </row>
    <row r="363" spans="1:13" s="41" customFormat="1">
      <c r="A363" s="67">
        <v>356</v>
      </c>
      <c r="B363" s="143" t="s">
        <v>637</v>
      </c>
      <c r="C363" s="143" t="s">
        <v>242</v>
      </c>
      <c r="D363" s="97">
        <v>4.75</v>
      </c>
      <c r="E363" s="19">
        <v>4.75</v>
      </c>
      <c r="F363" s="97">
        <f t="shared" si="29"/>
        <v>4.75</v>
      </c>
      <c r="G363" s="97">
        <f t="shared" si="25"/>
        <v>14.25</v>
      </c>
      <c r="H363" s="91"/>
      <c r="I363" s="73">
        <f t="shared" si="26"/>
        <v>14.25</v>
      </c>
      <c r="J363" s="142"/>
      <c r="K363" s="73">
        <f t="shared" si="27"/>
        <v>14.25</v>
      </c>
      <c r="L363" s="70"/>
      <c r="M363" s="75" t="str">
        <f t="shared" si="28"/>
        <v>Juin</v>
      </c>
    </row>
    <row r="364" spans="1:13" s="41" customFormat="1">
      <c r="A364" s="67">
        <v>357</v>
      </c>
      <c r="B364" s="143" t="s">
        <v>638</v>
      </c>
      <c r="C364" s="143" t="s">
        <v>639</v>
      </c>
      <c r="D364" s="97">
        <v>16</v>
      </c>
      <c r="E364" s="19">
        <v>11.75</v>
      </c>
      <c r="F364" s="97">
        <f t="shared" si="29"/>
        <v>13.875</v>
      </c>
      <c r="G364" s="97">
        <f t="shared" si="25"/>
        <v>41.625</v>
      </c>
      <c r="H364" s="91"/>
      <c r="I364" s="73">
        <f t="shared" si="26"/>
        <v>41.625</v>
      </c>
      <c r="J364" s="142"/>
      <c r="K364" s="73">
        <f t="shared" si="27"/>
        <v>41.625</v>
      </c>
      <c r="L364" s="70"/>
      <c r="M364" s="75" t="str">
        <f t="shared" si="28"/>
        <v>Juin</v>
      </c>
    </row>
    <row r="365" spans="1:13" s="41" customFormat="1">
      <c r="A365" s="67">
        <v>358</v>
      </c>
      <c r="B365" s="143" t="s">
        <v>640</v>
      </c>
      <c r="C365" s="143" t="s">
        <v>98</v>
      </c>
      <c r="D365" s="156"/>
      <c r="E365" s="19"/>
      <c r="F365" s="97">
        <f t="shared" si="29"/>
        <v>12</v>
      </c>
      <c r="G365" s="97">
        <f t="shared" si="25"/>
        <v>36</v>
      </c>
      <c r="H365" s="91"/>
      <c r="I365" s="73">
        <f t="shared" si="26"/>
        <v>36</v>
      </c>
      <c r="J365" s="142"/>
      <c r="K365" s="73">
        <f t="shared" si="27"/>
        <v>36</v>
      </c>
      <c r="L365" s="70">
        <v>36</v>
      </c>
      <c r="M365" s="75" t="str">
        <f t="shared" si="28"/>
        <v>Juin</v>
      </c>
    </row>
    <row r="366" spans="1:13" s="41" customFormat="1">
      <c r="A366" s="67">
        <v>359</v>
      </c>
      <c r="B366" s="143" t="s">
        <v>641</v>
      </c>
      <c r="C366" s="143" t="s">
        <v>642</v>
      </c>
      <c r="D366" s="97">
        <v>9.5</v>
      </c>
      <c r="E366" s="19">
        <v>10.25</v>
      </c>
      <c r="F366" s="97">
        <f t="shared" si="29"/>
        <v>9.875</v>
      </c>
      <c r="G366" s="97">
        <f t="shared" si="25"/>
        <v>29.625</v>
      </c>
      <c r="H366" s="91"/>
      <c r="I366" s="73">
        <f t="shared" si="26"/>
        <v>29.625</v>
      </c>
      <c r="J366" s="142"/>
      <c r="K366" s="73">
        <f t="shared" si="27"/>
        <v>29.625</v>
      </c>
      <c r="L366" s="70"/>
      <c r="M366" s="75" t="str">
        <f t="shared" si="28"/>
        <v>Juin</v>
      </c>
    </row>
    <row r="367" spans="1:13" s="41" customFormat="1">
      <c r="A367" s="67">
        <v>360</v>
      </c>
      <c r="B367" s="143" t="s">
        <v>643</v>
      </c>
      <c r="C367" s="143" t="s">
        <v>470</v>
      </c>
      <c r="D367" s="156"/>
      <c r="E367" s="19"/>
      <c r="F367" s="97">
        <f t="shared" si="29"/>
        <v>10</v>
      </c>
      <c r="G367" s="97">
        <f t="shared" si="25"/>
        <v>30</v>
      </c>
      <c r="H367" s="91"/>
      <c r="I367" s="73">
        <f t="shared" si="26"/>
        <v>30</v>
      </c>
      <c r="J367" s="142"/>
      <c r="K367" s="73">
        <f t="shared" si="27"/>
        <v>30</v>
      </c>
      <c r="L367" s="70">
        <v>30</v>
      </c>
      <c r="M367" s="75" t="str">
        <f t="shared" si="28"/>
        <v>Juin</v>
      </c>
    </row>
    <row r="368" spans="1:13" s="41" customFormat="1">
      <c r="A368" s="67">
        <v>361</v>
      </c>
      <c r="B368" s="143" t="s">
        <v>644</v>
      </c>
      <c r="C368" s="143" t="s">
        <v>645</v>
      </c>
      <c r="D368" s="97">
        <v>11.25</v>
      </c>
      <c r="E368" s="19">
        <v>12</v>
      </c>
      <c r="F368" s="97">
        <f t="shared" si="29"/>
        <v>11.625</v>
      </c>
      <c r="G368" s="97">
        <f t="shared" si="25"/>
        <v>34.875</v>
      </c>
      <c r="H368" s="91"/>
      <c r="I368" s="73">
        <f t="shared" si="26"/>
        <v>34.875</v>
      </c>
      <c r="J368" s="142"/>
      <c r="K368" s="73">
        <f t="shared" si="27"/>
        <v>34.875</v>
      </c>
      <c r="L368" s="70"/>
      <c r="M368" s="75" t="str">
        <f t="shared" si="28"/>
        <v>Juin</v>
      </c>
    </row>
    <row r="369" spans="1:13" s="41" customFormat="1">
      <c r="A369" s="67">
        <v>362</v>
      </c>
      <c r="B369" s="143" t="s">
        <v>646</v>
      </c>
      <c r="C369" s="143" t="s">
        <v>203</v>
      </c>
      <c r="D369" s="97">
        <v>13.5</v>
      </c>
      <c r="E369" s="19">
        <v>10.5</v>
      </c>
      <c r="F369" s="97">
        <f t="shared" si="29"/>
        <v>12</v>
      </c>
      <c r="G369" s="97">
        <f t="shared" si="25"/>
        <v>36</v>
      </c>
      <c r="H369" s="91"/>
      <c r="I369" s="73">
        <f t="shared" si="26"/>
        <v>36</v>
      </c>
      <c r="J369" s="142"/>
      <c r="K369" s="73">
        <f t="shared" si="27"/>
        <v>36</v>
      </c>
      <c r="L369" s="70"/>
      <c r="M369" s="75" t="str">
        <f t="shared" si="28"/>
        <v>Juin</v>
      </c>
    </row>
    <row r="370" spans="1:13" s="41" customFormat="1">
      <c r="A370" s="67">
        <v>363</v>
      </c>
      <c r="B370" s="143" t="s">
        <v>647</v>
      </c>
      <c r="C370" s="143" t="s">
        <v>648</v>
      </c>
      <c r="D370" s="97">
        <v>12.75</v>
      </c>
      <c r="E370" s="19">
        <v>13</v>
      </c>
      <c r="F370" s="97">
        <f t="shared" si="29"/>
        <v>12.875</v>
      </c>
      <c r="G370" s="97">
        <f t="shared" si="25"/>
        <v>38.625</v>
      </c>
      <c r="H370" s="91"/>
      <c r="I370" s="73">
        <f t="shared" si="26"/>
        <v>38.625</v>
      </c>
      <c r="J370" s="142"/>
      <c r="K370" s="73">
        <f t="shared" si="27"/>
        <v>38.625</v>
      </c>
      <c r="L370" s="70"/>
      <c r="M370" s="75" t="str">
        <f t="shared" si="28"/>
        <v>Juin</v>
      </c>
    </row>
    <row r="371" spans="1:13" s="41" customFormat="1">
      <c r="A371" s="67">
        <v>364</v>
      </c>
      <c r="B371" s="143" t="s">
        <v>649</v>
      </c>
      <c r="C371" s="143" t="s">
        <v>42</v>
      </c>
      <c r="D371" s="97">
        <v>7.5</v>
      </c>
      <c r="E371" s="19">
        <v>11</v>
      </c>
      <c r="F371" s="97">
        <f t="shared" si="29"/>
        <v>9.25</v>
      </c>
      <c r="G371" s="97">
        <f t="shared" si="25"/>
        <v>27.75</v>
      </c>
      <c r="H371" s="91"/>
      <c r="I371" s="73">
        <f t="shared" si="26"/>
        <v>27.75</v>
      </c>
      <c r="J371" s="142"/>
      <c r="K371" s="73">
        <f t="shared" si="27"/>
        <v>27.75</v>
      </c>
      <c r="L371" s="70"/>
      <c r="M371" s="75" t="str">
        <f t="shared" si="28"/>
        <v>Juin</v>
      </c>
    </row>
    <row r="372" spans="1:13" s="41" customFormat="1">
      <c r="A372" s="67">
        <v>365</v>
      </c>
      <c r="B372" s="145" t="s">
        <v>650</v>
      </c>
      <c r="C372" s="145" t="s">
        <v>517</v>
      </c>
      <c r="D372" s="97">
        <v>16.25</v>
      </c>
      <c r="E372" s="19"/>
      <c r="F372" s="97">
        <f t="shared" si="29"/>
        <v>8.125</v>
      </c>
      <c r="G372" s="97">
        <f t="shared" si="25"/>
        <v>24.375</v>
      </c>
      <c r="H372" s="91"/>
      <c r="I372" s="73">
        <f t="shared" si="26"/>
        <v>24.375</v>
      </c>
      <c r="J372" s="142"/>
      <c r="K372" s="73">
        <f t="shared" si="27"/>
        <v>24.375</v>
      </c>
      <c r="L372" s="70"/>
      <c r="M372" s="75" t="str">
        <f t="shared" si="28"/>
        <v>Juin</v>
      </c>
    </row>
    <row r="373" spans="1:13" s="41" customFormat="1">
      <c r="A373" s="67">
        <v>366</v>
      </c>
      <c r="B373" s="143" t="s">
        <v>651</v>
      </c>
      <c r="C373" s="143" t="s">
        <v>652</v>
      </c>
      <c r="D373" s="97">
        <v>15</v>
      </c>
      <c r="E373" s="19">
        <v>15.5</v>
      </c>
      <c r="F373" s="97">
        <f t="shared" si="29"/>
        <v>15.25</v>
      </c>
      <c r="G373" s="97">
        <f t="shared" si="25"/>
        <v>45.75</v>
      </c>
      <c r="H373" s="91"/>
      <c r="I373" s="73">
        <f t="shared" si="26"/>
        <v>45.75</v>
      </c>
      <c r="J373" s="142"/>
      <c r="K373" s="73">
        <f t="shared" si="27"/>
        <v>45.75</v>
      </c>
      <c r="L373" s="70"/>
      <c r="M373" s="75" t="str">
        <f t="shared" si="28"/>
        <v>Juin</v>
      </c>
    </row>
    <row r="374" spans="1:13" s="41" customFormat="1">
      <c r="A374" s="67">
        <v>367</v>
      </c>
      <c r="B374" s="143" t="s">
        <v>653</v>
      </c>
      <c r="C374" s="143" t="s">
        <v>654</v>
      </c>
      <c r="D374" s="156"/>
      <c r="E374" s="19"/>
      <c r="F374" s="97">
        <f t="shared" si="29"/>
        <v>10</v>
      </c>
      <c r="G374" s="97">
        <f t="shared" si="25"/>
        <v>30</v>
      </c>
      <c r="H374" s="91"/>
      <c r="I374" s="73">
        <f t="shared" si="26"/>
        <v>30</v>
      </c>
      <c r="J374" s="142"/>
      <c r="K374" s="73">
        <f t="shared" si="27"/>
        <v>30</v>
      </c>
      <c r="L374" s="70">
        <v>30</v>
      </c>
      <c r="M374" s="75" t="str">
        <f t="shared" si="28"/>
        <v>Juin</v>
      </c>
    </row>
    <row r="375" spans="1:13" s="41" customFormat="1">
      <c r="A375" s="67">
        <v>368</v>
      </c>
      <c r="B375" s="143" t="s">
        <v>655</v>
      </c>
      <c r="C375" s="143" t="s">
        <v>656</v>
      </c>
      <c r="D375" s="97">
        <v>8</v>
      </c>
      <c r="E375" s="19">
        <v>8.75</v>
      </c>
      <c r="F375" s="97">
        <f t="shared" si="29"/>
        <v>8.375</v>
      </c>
      <c r="G375" s="97">
        <f t="shared" si="25"/>
        <v>25.125</v>
      </c>
      <c r="H375" s="91"/>
      <c r="I375" s="73">
        <f t="shared" si="26"/>
        <v>25.125</v>
      </c>
      <c r="J375" s="142"/>
      <c r="K375" s="73">
        <f t="shared" si="27"/>
        <v>25.125</v>
      </c>
      <c r="L375" s="70"/>
      <c r="M375" s="75" t="str">
        <f t="shared" si="28"/>
        <v>Juin</v>
      </c>
    </row>
    <row r="376" spans="1:13" s="41" customFormat="1">
      <c r="A376" s="67">
        <v>369</v>
      </c>
      <c r="B376" s="143" t="s">
        <v>657</v>
      </c>
      <c r="C376" s="143" t="s">
        <v>658</v>
      </c>
      <c r="D376" s="97">
        <v>11.75</v>
      </c>
      <c r="E376" s="19">
        <v>9.5</v>
      </c>
      <c r="F376" s="97">
        <f t="shared" si="29"/>
        <v>10.625</v>
      </c>
      <c r="G376" s="97">
        <f t="shared" si="25"/>
        <v>31.875</v>
      </c>
      <c r="H376" s="91"/>
      <c r="I376" s="73">
        <f t="shared" si="26"/>
        <v>31.875</v>
      </c>
      <c r="J376" s="142"/>
      <c r="K376" s="73">
        <f t="shared" si="27"/>
        <v>31.875</v>
      </c>
      <c r="L376" s="70"/>
      <c r="M376" s="75" t="str">
        <f t="shared" si="28"/>
        <v>Juin</v>
      </c>
    </row>
    <row r="377" spans="1:13" s="41" customFormat="1">
      <c r="A377" s="67">
        <v>370</v>
      </c>
      <c r="B377" s="143" t="s">
        <v>659</v>
      </c>
      <c r="C377" s="143" t="s">
        <v>660</v>
      </c>
      <c r="D377" s="97"/>
      <c r="E377" s="19"/>
      <c r="F377" s="97">
        <f t="shared" si="29"/>
        <v>10</v>
      </c>
      <c r="G377" s="97">
        <f t="shared" si="25"/>
        <v>30</v>
      </c>
      <c r="H377" s="91"/>
      <c r="I377" s="73">
        <f t="shared" si="26"/>
        <v>30</v>
      </c>
      <c r="J377" s="142"/>
      <c r="K377" s="73">
        <f t="shared" si="27"/>
        <v>30</v>
      </c>
      <c r="L377" s="70">
        <v>30</v>
      </c>
      <c r="M377" s="75" t="str">
        <f t="shared" si="28"/>
        <v>Juin</v>
      </c>
    </row>
    <row r="378" spans="1:13" s="41" customFormat="1">
      <c r="A378" s="67">
        <v>371</v>
      </c>
      <c r="B378" s="143" t="s">
        <v>661</v>
      </c>
      <c r="C378" s="143" t="s">
        <v>107</v>
      </c>
      <c r="D378" s="97">
        <v>12</v>
      </c>
      <c r="E378" s="19">
        <v>9.25</v>
      </c>
      <c r="F378" s="97">
        <f t="shared" si="29"/>
        <v>10.625</v>
      </c>
      <c r="G378" s="97">
        <f t="shared" si="25"/>
        <v>31.875</v>
      </c>
      <c r="H378" s="91"/>
      <c r="I378" s="73">
        <f t="shared" si="26"/>
        <v>31.875</v>
      </c>
      <c r="J378" s="142"/>
      <c r="K378" s="73">
        <f t="shared" si="27"/>
        <v>31.875</v>
      </c>
      <c r="L378" s="70"/>
      <c r="M378" s="75" t="str">
        <f t="shared" si="28"/>
        <v>Juin</v>
      </c>
    </row>
    <row r="379" spans="1:13" s="41" customFormat="1">
      <c r="A379" s="67">
        <v>372</v>
      </c>
      <c r="B379" s="145" t="s">
        <v>662</v>
      </c>
      <c r="C379" s="145" t="s">
        <v>290</v>
      </c>
      <c r="D379" s="97">
        <v>7.75</v>
      </c>
      <c r="E379" s="19">
        <v>9.25</v>
      </c>
      <c r="F379" s="97">
        <f t="shared" si="29"/>
        <v>8.5</v>
      </c>
      <c r="G379" s="97">
        <f t="shared" si="25"/>
        <v>25.5</v>
      </c>
      <c r="H379" s="91"/>
      <c r="I379" s="73">
        <f t="shared" si="26"/>
        <v>25.5</v>
      </c>
      <c r="J379" s="142"/>
      <c r="K379" s="73">
        <f t="shared" si="27"/>
        <v>25.5</v>
      </c>
      <c r="L379" s="70"/>
      <c r="M379" s="75" t="str">
        <f t="shared" si="28"/>
        <v>Juin</v>
      </c>
    </row>
    <row r="380" spans="1:13" s="41" customFormat="1">
      <c r="A380" s="67">
        <v>373</v>
      </c>
      <c r="B380" s="145" t="s">
        <v>662</v>
      </c>
      <c r="C380" s="145" t="s">
        <v>663</v>
      </c>
      <c r="D380" s="97">
        <v>13.75</v>
      </c>
      <c r="E380" s="19">
        <v>6.5</v>
      </c>
      <c r="F380" s="97">
        <f t="shared" si="29"/>
        <v>10.125</v>
      </c>
      <c r="G380" s="97">
        <f t="shared" si="25"/>
        <v>30.375</v>
      </c>
      <c r="H380" s="91"/>
      <c r="I380" s="73">
        <f t="shared" si="26"/>
        <v>30.375</v>
      </c>
      <c r="J380" s="142"/>
      <c r="K380" s="73">
        <f t="shared" si="27"/>
        <v>30.375</v>
      </c>
      <c r="L380" s="70"/>
      <c r="M380" s="75" t="str">
        <f t="shared" si="28"/>
        <v>Juin</v>
      </c>
    </row>
    <row r="381" spans="1:13" s="41" customFormat="1">
      <c r="A381" s="67">
        <v>374</v>
      </c>
      <c r="B381" s="143" t="s">
        <v>664</v>
      </c>
      <c r="C381" s="143" t="s">
        <v>665</v>
      </c>
      <c r="D381" s="97">
        <v>9</v>
      </c>
      <c r="E381" s="19">
        <v>11.5</v>
      </c>
      <c r="F381" s="97">
        <f t="shared" si="29"/>
        <v>10.25</v>
      </c>
      <c r="G381" s="97">
        <f t="shared" si="25"/>
        <v>30.75</v>
      </c>
      <c r="H381" s="91"/>
      <c r="I381" s="73">
        <f t="shared" si="26"/>
        <v>30.75</v>
      </c>
      <c r="J381" s="142"/>
      <c r="K381" s="73">
        <f t="shared" si="27"/>
        <v>30.75</v>
      </c>
      <c r="L381" s="70"/>
      <c r="M381" s="75" t="str">
        <f t="shared" si="28"/>
        <v>Juin</v>
      </c>
    </row>
    <row r="382" spans="1:13" s="41" customFormat="1">
      <c r="A382" s="67">
        <v>375</v>
      </c>
      <c r="B382" s="143" t="s">
        <v>666</v>
      </c>
      <c r="C382" s="143" t="s">
        <v>667</v>
      </c>
      <c r="D382" s="97">
        <v>14.25</v>
      </c>
      <c r="E382" s="19">
        <v>7.5</v>
      </c>
      <c r="F382" s="97">
        <f t="shared" si="29"/>
        <v>10.875</v>
      </c>
      <c r="G382" s="97">
        <f t="shared" si="25"/>
        <v>32.625</v>
      </c>
      <c r="H382" s="91"/>
      <c r="I382" s="73">
        <f t="shared" si="26"/>
        <v>32.625</v>
      </c>
      <c r="J382" s="142"/>
      <c r="K382" s="73">
        <f t="shared" si="27"/>
        <v>32.625</v>
      </c>
      <c r="L382" s="70"/>
      <c r="M382" s="75" t="str">
        <f t="shared" si="28"/>
        <v>Juin</v>
      </c>
    </row>
    <row r="383" spans="1:13" s="41" customFormat="1">
      <c r="A383" s="67">
        <v>376</v>
      </c>
      <c r="B383" s="143" t="s">
        <v>668</v>
      </c>
      <c r="C383" s="143" t="s">
        <v>669</v>
      </c>
      <c r="D383" s="97">
        <v>11.5</v>
      </c>
      <c r="E383" s="19">
        <v>11.5</v>
      </c>
      <c r="F383" s="97">
        <f t="shared" si="29"/>
        <v>11.5</v>
      </c>
      <c r="G383" s="97">
        <f t="shared" si="25"/>
        <v>34.5</v>
      </c>
      <c r="H383" s="91"/>
      <c r="I383" s="73">
        <f t="shared" si="26"/>
        <v>34.5</v>
      </c>
      <c r="J383" s="142"/>
      <c r="K383" s="73">
        <f t="shared" si="27"/>
        <v>34.5</v>
      </c>
      <c r="L383" s="70"/>
      <c r="M383" s="75" t="str">
        <f t="shared" si="28"/>
        <v>Juin</v>
      </c>
    </row>
    <row r="384" spans="1:13" s="41" customFormat="1">
      <c r="A384" s="67">
        <v>377</v>
      </c>
      <c r="B384" s="143" t="s">
        <v>670</v>
      </c>
      <c r="C384" s="143" t="s">
        <v>671</v>
      </c>
      <c r="D384" s="97">
        <v>5.5</v>
      </c>
      <c r="E384" s="19">
        <v>9.5</v>
      </c>
      <c r="F384" s="97">
        <f t="shared" si="29"/>
        <v>7.5</v>
      </c>
      <c r="G384" s="97">
        <f t="shared" si="25"/>
        <v>22.5</v>
      </c>
      <c r="H384" s="91"/>
      <c r="I384" s="73">
        <f t="shared" si="26"/>
        <v>22.5</v>
      </c>
      <c r="J384" s="142"/>
      <c r="K384" s="73">
        <f t="shared" si="27"/>
        <v>22.5</v>
      </c>
      <c r="L384" s="70"/>
      <c r="M384" s="75" t="str">
        <f t="shared" si="28"/>
        <v>Juin</v>
      </c>
    </row>
    <row r="385" spans="1:13" s="41" customFormat="1">
      <c r="A385" s="67">
        <v>378</v>
      </c>
      <c r="B385" s="143" t="s">
        <v>672</v>
      </c>
      <c r="C385" s="143" t="s">
        <v>295</v>
      </c>
      <c r="D385" s="97">
        <v>5.75</v>
      </c>
      <c r="E385" s="19">
        <v>6.75</v>
      </c>
      <c r="F385" s="97">
        <f t="shared" si="29"/>
        <v>6.25</v>
      </c>
      <c r="G385" s="97">
        <f t="shared" si="25"/>
        <v>18.75</v>
      </c>
      <c r="H385" s="91"/>
      <c r="I385" s="73">
        <f t="shared" si="26"/>
        <v>18.75</v>
      </c>
      <c r="J385" s="142"/>
      <c r="K385" s="73">
        <f t="shared" si="27"/>
        <v>18.75</v>
      </c>
      <c r="L385" s="70"/>
      <c r="M385" s="75" t="str">
        <f t="shared" si="28"/>
        <v>Juin</v>
      </c>
    </row>
    <row r="386" spans="1:13" s="41" customFormat="1">
      <c r="A386" s="67">
        <v>379</v>
      </c>
      <c r="B386" s="145" t="s">
        <v>673</v>
      </c>
      <c r="C386" s="145" t="s">
        <v>674</v>
      </c>
      <c r="D386" s="97">
        <v>18.25</v>
      </c>
      <c r="E386" s="19">
        <v>12.5</v>
      </c>
      <c r="F386" s="97">
        <f t="shared" si="29"/>
        <v>15.375</v>
      </c>
      <c r="G386" s="97">
        <f t="shared" si="25"/>
        <v>46.125</v>
      </c>
      <c r="H386" s="91"/>
      <c r="I386" s="73">
        <f t="shared" si="26"/>
        <v>46.125</v>
      </c>
      <c r="J386" s="142"/>
      <c r="K386" s="73">
        <f t="shared" si="27"/>
        <v>46.125</v>
      </c>
      <c r="L386" s="70"/>
      <c r="M386" s="75" t="str">
        <f t="shared" si="28"/>
        <v>Juin</v>
      </c>
    </row>
    <row r="387" spans="1:13" s="41" customFormat="1">
      <c r="A387" s="67">
        <v>380</v>
      </c>
      <c r="B387" s="143" t="s">
        <v>675</v>
      </c>
      <c r="C387" s="143" t="s">
        <v>676</v>
      </c>
      <c r="D387" s="97">
        <v>15.75</v>
      </c>
      <c r="E387" s="19">
        <v>15.25</v>
      </c>
      <c r="F387" s="97">
        <f>IF(AND(D387=0,E388=0),L387/3,(D387+E388)/2)</f>
        <v>12.25</v>
      </c>
      <c r="G387" s="97">
        <f t="shared" si="25"/>
        <v>36.75</v>
      </c>
      <c r="H387" s="91"/>
      <c r="I387" s="73">
        <f t="shared" si="26"/>
        <v>36.75</v>
      </c>
      <c r="J387" s="142"/>
      <c r="K387" s="73">
        <f t="shared" si="27"/>
        <v>36.75</v>
      </c>
      <c r="L387" s="70"/>
      <c r="M387" s="75" t="str">
        <f t="shared" si="28"/>
        <v>Juin</v>
      </c>
    </row>
    <row r="388" spans="1:13" s="41" customFormat="1">
      <c r="A388" s="67">
        <v>381</v>
      </c>
      <c r="B388" s="143" t="s">
        <v>677</v>
      </c>
      <c r="C388" s="143" t="s">
        <v>280</v>
      </c>
      <c r="D388" s="97">
        <v>15</v>
      </c>
      <c r="E388" s="19">
        <v>8.75</v>
      </c>
      <c r="F388" s="97">
        <f>IF(AND(D388=0,E389=0),L388/3,(D388+E389)/2)</f>
        <v>7.5</v>
      </c>
      <c r="G388" s="97">
        <f t="shared" si="25"/>
        <v>22.5</v>
      </c>
      <c r="H388" s="91"/>
      <c r="I388" s="73">
        <f t="shared" si="26"/>
        <v>22.5</v>
      </c>
      <c r="J388" s="142"/>
      <c r="K388" s="73">
        <f t="shared" si="27"/>
        <v>22.5</v>
      </c>
      <c r="L388" s="70"/>
      <c r="M388" s="75" t="str">
        <f t="shared" si="28"/>
        <v>Juin</v>
      </c>
    </row>
    <row r="389" spans="1:13" s="41" customFormat="1">
      <c r="A389" s="67">
        <v>382</v>
      </c>
      <c r="B389" s="143" t="s">
        <v>678</v>
      </c>
      <c r="C389" s="143" t="s">
        <v>679</v>
      </c>
      <c r="D389" s="97">
        <v>5.75</v>
      </c>
      <c r="E389" s="19"/>
      <c r="F389" s="97">
        <f t="shared" si="29"/>
        <v>2.875</v>
      </c>
      <c r="G389" s="97">
        <f t="shared" si="25"/>
        <v>8.625</v>
      </c>
      <c r="H389" s="91"/>
      <c r="I389" s="73">
        <f t="shared" si="26"/>
        <v>8.625</v>
      </c>
      <c r="J389" s="142"/>
      <c r="K389" s="73">
        <f t="shared" si="27"/>
        <v>8.625</v>
      </c>
      <c r="L389" s="70"/>
      <c r="M389" s="75" t="str">
        <f t="shared" si="28"/>
        <v>Juin</v>
      </c>
    </row>
    <row r="390" spans="1:13" s="41" customFormat="1">
      <c r="A390" s="67">
        <v>383</v>
      </c>
      <c r="B390" s="143" t="s">
        <v>680</v>
      </c>
      <c r="C390" s="143" t="s">
        <v>681</v>
      </c>
      <c r="D390" s="97">
        <v>12</v>
      </c>
      <c r="E390" s="19">
        <v>7</v>
      </c>
      <c r="F390" s="97">
        <f t="shared" si="29"/>
        <v>9.5</v>
      </c>
      <c r="G390" s="97">
        <f t="shared" si="25"/>
        <v>28.5</v>
      </c>
      <c r="H390" s="91"/>
      <c r="I390" s="73">
        <f t="shared" si="26"/>
        <v>28.5</v>
      </c>
      <c r="J390" s="142"/>
      <c r="K390" s="73">
        <f t="shared" si="27"/>
        <v>28.5</v>
      </c>
      <c r="L390" s="70"/>
      <c r="M390" s="75" t="str">
        <f t="shared" si="28"/>
        <v>Juin</v>
      </c>
    </row>
    <row r="391" spans="1:13" s="41" customFormat="1">
      <c r="A391" s="67">
        <v>384</v>
      </c>
      <c r="B391" s="143" t="s">
        <v>682</v>
      </c>
      <c r="C391" s="143" t="s">
        <v>683</v>
      </c>
      <c r="D391" s="97">
        <v>14</v>
      </c>
      <c r="E391" s="19">
        <v>10</v>
      </c>
      <c r="F391" s="97">
        <f t="shared" si="29"/>
        <v>12</v>
      </c>
      <c r="G391" s="97">
        <f t="shared" si="25"/>
        <v>36</v>
      </c>
      <c r="H391" s="91"/>
      <c r="I391" s="73">
        <f t="shared" si="26"/>
        <v>36</v>
      </c>
      <c r="J391" s="142"/>
      <c r="K391" s="73">
        <f t="shared" si="27"/>
        <v>36</v>
      </c>
      <c r="L391" s="70"/>
      <c r="M391" s="75" t="str">
        <f t="shared" si="28"/>
        <v>Juin</v>
      </c>
    </row>
    <row r="392" spans="1:13" s="41" customFormat="1">
      <c r="A392" s="67">
        <v>385</v>
      </c>
      <c r="B392" s="143" t="s">
        <v>684</v>
      </c>
      <c r="C392" s="143" t="s">
        <v>685</v>
      </c>
      <c r="D392" s="97">
        <v>9</v>
      </c>
      <c r="E392" s="19">
        <v>6.75</v>
      </c>
      <c r="F392" s="97">
        <f t="shared" si="29"/>
        <v>7.875</v>
      </c>
      <c r="G392" s="97">
        <f t="shared" ref="G392:G455" si="30">F392*3</f>
        <v>23.625</v>
      </c>
      <c r="H392" s="91"/>
      <c r="I392" s="73">
        <f t="shared" ref="I392:I455" si="31">MAX(H392*3,G392)</f>
        <v>23.625</v>
      </c>
      <c r="J392" s="142"/>
      <c r="K392" s="73">
        <f t="shared" ref="K392:K455" si="32">MAX(I392,J392*3)</f>
        <v>23.625</v>
      </c>
      <c r="L392" s="70"/>
      <c r="M392" s="75" t="str">
        <f t="shared" ref="M392:M455" si="33">IF(ISBLANK(J392),IF(ISBLANK(H392),"Juin","Synthèse"),"Rattrapage")</f>
        <v>Juin</v>
      </c>
    </row>
    <row r="393" spans="1:13" s="41" customFormat="1">
      <c r="A393" s="67">
        <v>386</v>
      </c>
      <c r="B393" s="143" t="s">
        <v>686</v>
      </c>
      <c r="C393" s="143" t="s">
        <v>687</v>
      </c>
      <c r="D393" s="97">
        <v>7.25</v>
      </c>
      <c r="E393" s="19">
        <v>5.25</v>
      </c>
      <c r="F393" s="97">
        <f t="shared" ref="F393:F456" si="34">IF(AND(D393=0,E393=0),L393/3,(D393+E393)/2)</f>
        <v>6.25</v>
      </c>
      <c r="G393" s="97">
        <f t="shared" si="30"/>
        <v>18.75</v>
      </c>
      <c r="H393" s="91"/>
      <c r="I393" s="73">
        <f t="shared" si="31"/>
        <v>18.75</v>
      </c>
      <c r="J393" s="142"/>
      <c r="K393" s="73">
        <f t="shared" si="32"/>
        <v>18.75</v>
      </c>
      <c r="L393" s="70"/>
      <c r="M393" s="75" t="str">
        <f t="shared" si="33"/>
        <v>Juin</v>
      </c>
    </row>
    <row r="394" spans="1:13" s="41" customFormat="1">
      <c r="A394" s="67">
        <v>387</v>
      </c>
      <c r="B394" s="143" t="s">
        <v>688</v>
      </c>
      <c r="C394" s="143" t="s">
        <v>689</v>
      </c>
      <c r="D394" s="97">
        <v>13.5</v>
      </c>
      <c r="E394" s="19">
        <v>10</v>
      </c>
      <c r="F394" s="97">
        <f t="shared" si="34"/>
        <v>11.75</v>
      </c>
      <c r="G394" s="97">
        <f t="shared" si="30"/>
        <v>35.25</v>
      </c>
      <c r="H394" s="91"/>
      <c r="I394" s="73">
        <f t="shared" si="31"/>
        <v>35.25</v>
      </c>
      <c r="J394" s="142"/>
      <c r="K394" s="73">
        <f t="shared" si="32"/>
        <v>35.25</v>
      </c>
      <c r="L394" s="70"/>
      <c r="M394" s="75" t="str">
        <f t="shared" si="33"/>
        <v>Juin</v>
      </c>
    </row>
    <row r="395" spans="1:13" s="41" customFormat="1">
      <c r="A395" s="67">
        <v>388</v>
      </c>
      <c r="B395" s="143" t="s">
        <v>690</v>
      </c>
      <c r="C395" s="143" t="s">
        <v>691</v>
      </c>
      <c r="D395" s="97">
        <v>5</v>
      </c>
      <c r="E395" s="19">
        <v>9.75</v>
      </c>
      <c r="F395" s="97">
        <f t="shared" si="34"/>
        <v>7.375</v>
      </c>
      <c r="G395" s="97">
        <f t="shared" si="30"/>
        <v>22.125</v>
      </c>
      <c r="H395" s="91"/>
      <c r="I395" s="73">
        <f t="shared" si="31"/>
        <v>22.125</v>
      </c>
      <c r="J395" s="142"/>
      <c r="K395" s="73">
        <f t="shared" si="32"/>
        <v>22.125</v>
      </c>
      <c r="L395" s="70"/>
      <c r="M395" s="75" t="str">
        <f t="shared" si="33"/>
        <v>Juin</v>
      </c>
    </row>
    <row r="396" spans="1:13" s="41" customFormat="1">
      <c r="A396" s="67">
        <v>389</v>
      </c>
      <c r="B396" s="143" t="s">
        <v>692</v>
      </c>
      <c r="C396" s="143" t="s">
        <v>693</v>
      </c>
      <c r="D396" s="97">
        <v>6.5</v>
      </c>
      <c r="E396" s="19">
        <v>13.25</v>
      </c>
      <c r="F396" s="97">
        <f t="shared" si="34"/>
        <v>9.875</v>
      </c>
      <c r="G396" s="97">
        <f t="shared" si="30"/>
        <v>29.625</v>
      </c>
      <c r="H396" s="91"/>
      <c r="I396" s="73">
        <f t="shared" si="31"/>
        <v>29.625</v>
      </c>
      <c r="J396" s="142"/>
      <c r="K396" s="73">
        <f t="shared" si="32"/>
        <v>29.625</v>
      </c>
      <c r="L396" s="70"/>
      <c r="M396" s="75" t="str">
        <f t="shared" si="33"/>
        <v>Juin</v>
      </c>
    </row>
    <row r="397" spans="1:13" s="41" customFormat="1">
      <c r="A397" s="67">
        <v>390</v>
      </c>
      <c r="B397" s="143" t="s">
        <v>694</v>
      </c>
      <c r="C397" s="143" t="s">
        <v>391</v>
      </c>
      <c r="D397" s="97">
        <v>5</v>
      </c>
      <c r="E397" s="19">
        <v>11</v>
      </c>
      <c r="F397" s="97">
        <f t="shared" si="34"/>
        <v>8</v>
      </c>
      <c r="G397" s="97">
        <f t="shared" si="30"/>
        <v>24</v>
      </c>
      <c r="H397" s="91"/>
      <c r="I397" s="73">
        <f t="shared" si="31"/>
        <v>24</v>
      </c>
      <c r="J397" s="142"/>
      <c r="K397" s="73">
        <f t="shared" si="32"/>
        <v>24</v>
      </c>
      <c r="L397" s="70"/>
      <c r="M397" s="75" t="str">
        <f t="shared" si="33"/>
        <v>Juin</v>
      </c>
    </row>
    <row r="398" spans="1:13" s="41" customFormat="1">
      <c r="A398" s="67">
        <v>391</v>
      </c>
      <c r="B398" s="143" t="s">
        <v>695</v>
      </c>
      <c r="C398" s="143" t="s">
        <v>696</v>
      </c>
      <c r="D398" s="97">
        <v>6.25</v>
      </c>
      <c r="E398" s="19">
        <v>6.75</v>
      </c>
      <c r="F398" s="97">
        <f t="shared" si="34"/>
        <v>6.5</v>
      </c>
      <c r="G398" s="97">
        <f t="shared" si="30"/>
        <v>19.5</v>
      </c>
      <c r="H398" s="91"/>
      <c r="I398" s="73">
        <f t="shared" si="31"/>
        <v>19.5</v>
      </c>
      <c r="J398" s="142"/>
      <c r="K398" s="73">
        <f t="shared" si="32"/>
        <v>19.5</v>
      </c>
      <c r="L398" s="70"/>
      <c r="M398" s="75" t="str">
        <f t="shared" si="33"/>
        <v>Juin</v>
      </c>
    </row>
    <row r="399" spans="1:13" s="41" customFormat="1">
      <c r="A399" s="67">
        <v>392</v>
      </c>
      <c r="B399" s="151" t="s">
        <v>697</v>
      </c>
      <c r="C399" s="151" t="s">
        <v>698</v>
      </c>
      <c r="D399" s="97">
        <v>0</v>
      </c>
      <c r="E399" s="19">
        <v>7.75</v>
      </c>
      <c r="F399" s="97">
        <f t="shared" si="34"/>
        <v>3.875</v>
      </c>
      <c r="G399" s="97">
        <f t="shared" si="30"/>
        <v>11.625</v>
      </c>
      <c r="H399" s="91"/>
      <c r="I399" s="73">
        <f t="shared" si="31"/>
        <v>11.625</v>
      </c>
      <c r="J399" s="142"/>
      <c r="K399" s="73">
        <f t="shared" si="32"/>
        <v>11.625</v>
      </c>
      <c r="L399" s="70"/>
      <c r="M399" s="75" t="str">
        <f t="shared" si="33"/>
        <v>Juin</v>
      </c>
    </row>
    <row r="400" spans="1:13" s="41" customFormat="1">
      <c r="A400" s="67">
        <v>393</v>
      </c>
      <c r="B400" s="145" t="s">
        <v>699</v>
      </c>
      <c r="C400" s="145" t="s">
        <v>700</v>
      </c>
      <c r="D400" s="97">
        <v>14.5</v>
      </c>
      <c r="E400" s="19">
        <v>6.75</v>
      </c>
      <c r="F400" s="97">
        <f t="shared" si="34"/>
        <v>10.625</v>
      </c>
      <c r="G400" s="97">
        <f t="shared" si="30"/>
        <v>31.875</v>
      </c>
      <c r="H400" s="91"/>
      <c r="I400" s="73">
        <f t="shared" si="31"/>
        <v>31.875</v>
      </c>
      <c r="J400" s="142"/>
      <c r="K400" s="73">
        <f t="shared" si="32"/>
        <v>31.875</v>
      </c>
      <c r="L400" s="70"/>
      <c r="M400" s="75" t="str">
        <f t="shared" si="33"/>
        <v>Juin</v>
      </c>
    </row>
    <row r="401" spans="1:13" s="41" customFormat="1">
      <c r="A401" s="67">
        <v>394</v>
      </c>
      <c r="B401" s="143" t="s">
        <v>701</v>
      </c>
      <c r="C401" s="143" t="s">
        <v>702</v>
      </c>
      <c r="D401" s="97">
        <v>17</v>
      </c>
      <c r="E401" s="19">
        <v>13.25</v>
      </c>
      <c r="F401" s="97">
        <f t="shared" si="34"/>
        <v>15.125</v>
      </c>
      <c r="G401" s="97">
        <f t="shared" si="30"/>
        <v>45.375</v>
      </c>
      <c r="H401" s="91"/>
      <c r="I401" s="73">
        <f t="shared" si="31"/>
        <v>45.375</v>
      </c>
      <c r="J401" s="142"/>
      <c r="K401" s="73">
        <f t="shared" si="32"/>
        <v>45.375</v>
      </c>
      <c r="L401" s="70"/>
      <c r="M401" s="75" t="str">
        <f t="shared" si="33"/>
        <v>Juin</v>
      </c>
    </row>
    <row r="402" spans="1:13" s="41" customFormat="1">
      <c r="A402" s="67">
        <v>395</v>
      </c>
      <c r="B402" s="143" t="s">
        <v>703</v>
      </c>
      <c r="C402" s="143" t="s">
        <v>704</v>
      </c>
      <c r="D402" s="97"/>
      <c r="E402" s="19"/>
      <c r="F402" s="97">
        <f t="shared" si="34"/>
        <v>14</v>
      </c>
      <c r="G402" s="97">
        <f t="shared" si="30"/>
        <v>42</v>
      </c>
      <c r="H402" s="91"/>
      <c r="I402" s="73">
        <f t="shared" si="31"/>
        <v>42</v>
      </c>
      <c r="J402" s="142"/>
      <c r="K402" s="73">
        <f t="shared" si="32"/>
        <v>42</v>
      </c>
      <c r="L402" s="70">
        <v>42</v>
      </c>
      <c r="M402" s="75" t="str">
        <f t="shared" si="33"/>
        <v>Juin</v>
      </c>
    </row>
    <row r="403" spans="1:13" s="41" customFormat="1">
      <c r="A403" s="67">
        <v>396</v>
      </c>
      <c r="B403" s="145" t="s">
        <v>705</v>
      </c>
      <c r="C403" s="145" t="s">
        <v>706</v>
      </c>
      <c r="D403" s="97">
        <v>14.75</v>
      </c>
      <c r="E403" s="19">
        <v>9</v>
      </c>
      <c r="F403" s="97">
        <f t="shared" si="34"/>
        <v>11.875</v>
      </c>
      <c r="G403" s="97">
        <f t="shared" si="30"/>
        <v>35.625</v>
      </c>
      <c r="H403" s="91"/>
      <c r="I403" s="73">
        <f t="shared" si="31"/>
        <v>35.625</v>
      </c>
      <c r="J403" s="142"/>
      <c r="K403" s="73">
        <f t="shared" si="32"/>
        <v>35.625</v>
      </c>
      <c r="L403" s="70"/>
      <c r="M403" s="75" t="str">
        <f t="shared" si="33"/>
        <v>Juin</v>
      </c>
    </row>
    <row r="404" spans="1:13" s="41" customFormat="1">
      <c r="A404" s="67">
        <v>397</v>
      </c>
      <c r="B404" s="143" t="s">
        <v>707</v>
      </c>
      <c r="C404" s="143" t="s">
        <v>708</v>
      </c>
      <c r="D404" s="97">
        <v>5.5</v>
      </c>
      <c r="E404" s="19">
        <v>12.5</v>
      </c>
      <c r="F404" s="97">
        <f t="shared" si="34"/>
        <v>9</v>
      </c>
      <c r="G404" s="97">
        <f t="shared" si="30"/>
        <v>27</v>
      </c>
      <c r="H404" s="91"/>
      <c r="I404" s="73">
        <f t="shared" si="31"/>
        <v>27</v>
      </c>
      <c r="J404" s="142"/>
      <c r="K404" s="73">
        <f t="shared" si="32"/>
        <v>27</v>
      </c>
      <c r="L404" s="70"/>
      <c r="M404" s="75" t="str">
        <f t="shared" si="33"/>
        <v>Juin</v>
      </c>
    </row>
    <row r="405" spans="1:13" s="41" customFormat="1">
      <c r="A405" s="67">
        <v>398</v>
      </c>
      <c r="B405" s="143" t="s">
        <v>707</v>
      </c>
      <c r="C405" s="143" t="s">
        <v>307</v>
      </c>
      <c r="D405" s="97">
        <v>10</v>
      </c>
      <c r="E405" s="19">
        <v>5.25</v>
      </c>
      <c r="F405" s="97">
        <f t="shared" si="34"/>
        <v>7.625</v>
      </c>
      <c r="G405" s="97">
        <f t="shared" si="30"/>
        <v>22.875</v>
      </c>
      <c r="H405" s="91"/>
      <c r="I405" s="73">
        <f t="shared" si="31"/>
        <v>22.875</v>
      </c>
      <c r="J405" s="142"/>
      <c r="K405" s="73">
        <f t="shared" si="32"/>
        <v>22.875</v>
      </c>
      <c r="L405" s="70"/>
      <c r="M405" s="75" t="str">
        <f t="shared" si="33"/>
        <v>Juin</v>
      </c>
    </row>
    <row r="406" spans="1:13" s="41" customFormat="1">
      <c r="A406" s="67">
        <v>399</v>
      </c>
      <c r="B406" s="143" t="s">
        <v>709</v>
      </c>
      <c r="C406" s="143" t="s">
        <v>710</v>
      </c>
      <c r="D406" s="97">
        <v>16</v>
      </c>
      <c r="E406" s="19">
        <v>8</v>
      </c>
      <c r="F406" s="97">
        <f t="shared" si="34"/>
        <v>12</v>
      </c>
      <c r="G406" s="97">
        <f t="shared" si="30"/>
        <v>36</v>
      </c>
      <c r="H406" s="91"/>
      <c r="I406" s="73">
        <f t="shared" si="31"/>
        <v>36</v>
      </c>
      <c r="J406" s="142"/>
      <c r="K406" s="73">
        <f t="shared" si="32"/>
        <v>36</v>
      </c>
      <c r="L406" s="70"/>
      <c r="M406" s="75" t="str">
        <f t="shared" si="33"/>
        <v>Juin</v>
      </c>
    </row>
    <row r="407" spans="1:13" s="41" customFormat="1">
      <c r="A407" s="67">
        <v>400</v>
      </c>
      <c r="B407" s="143" t="s">
        <v>711</v>
      </c>
      <c r="C407" s="143" t="s">
        <v>100</v>
      </c>
      <c r="D407" s="97">
        <v>7.25</v>
      </c>
      <c r="E407" s="19">
        <v>9</v>
      </c>
      <c r="F407" s="97">
        <f t="shared" si="34"/>
        <v>8.125</v>
      </c>
      <c r="G407" s="97">
        <f t="shared" si="30"/>
        <v>24.375</v>
      </c>
      <c r="H407" s="91"/>
      <c r="I407" s="73">
        <f t="shared" si="31"/>
        <v>24.375</v>
      </c>
      <c r="J407" s="142"/>
      <c r="K407" s="73">
        <f t="shared" si="32"/>
        <v>24.375</v>
      </c>
      <c r="L407" s="70"/>
      <c r="M407" s="75" t="str">
        <f t="shared" si="33"/>
        <v>Juin</v>
      </c>
    </row>
    <row r="408" spans="1:13" s="41" customFormat="1">
      <c r="A408" s="67">
        <v>401</v>
      </c>
      <c r="B408" s="143" t="s">
        <v>712</v>
      </c>
      <c r="C408" s="143" t="s">
        <v>713</v>
      </c>
      <c r="D408" s="97">
        <v>9</v>
      </c>
      <c r="E408" s="19">
        <v>10.5</v>
      </c>
      <c r="F408" s="97">
        <f t="shared" si="34"/>
        <v>9.75</v>
      </c>
      <c r="G408" s="97">
        <f t="shared" si="30"/>
        <v>29.25</v>
      </c>
      <c r="H408" s="91"/>
      <c r="I408" s="73">
        <f t="shared" si="31"/>
        <v>29.25</v>
      </c>
      <c r="J408" s="142"/>
      <c r="K408" s="73">
        <f t="shared" si="32"/>
        <v>29.25</v>
      </c>
      <c r="L408" s="70"/>
      <c r="M408" s="75" t="str">
        <f t="shared" si="33"/>
        <v>Juin</v>
      </c>
    </row>
    <row r="409" spans="1:13" s="41" customFormat="1">
      <c r="A409" s="67">
        <v>402</v>
      </c>
      <c r="B409" s="145" t="s">
        <v>714</v>
      </c>
      <c r="C409" s="145" t="s">
        <v>715</v>
      </c>
      <c r="D409" s="97">
        <v>6.75</v>
      </c>
      <c r="E409" s="19">
        <v>8.75</v>
      </c>
      <c r="F409" s="97">
        <f t="shared" si="34"/>
        <v>7.75</v>
      </c>
      <c r="G409" s="97">
        <f t="shared" si="30"/>
        <v>23.25</v>
      </c>
      <c r="H409" s="91"/>
      <c r="I409" s="73">
        <f t="shared" si="31"/>
        <v>23.25</v>
      </c>
      <c r="J409" s="142"/>
      <c r="K409" s="73">
        <f t="shared" si="32"/>
        <v>23.25</v>
      </c>
      <c r="L409" s="70"/>
      <c r="M409" s="75" t="str">
        <f t="shared" si="33"/>
        <v>Juin</v>
      </c>
    </row>
    <row r="410" spans="1:13" s="41" customFormat="1">
      <c r="A410" s="67">
        <v>403</v>
      </c>
      <c r="B410" s="143" t="s">
        <v>716</v>
      </c>
      <c r="C410" s="143" t="s">
        <v>717</v>
      </c>
      <c r="D410" s="97">
        <v>13</v>
      </c>
      <c r="E410" s="19">
        <v>9</v>
      </c>
      <c r="F410" s="97">
        <f t="shared" si="34"/>
        <v>11</v>
      </c>
      <c r="G410" s="97">
        <f t="shared" si="30"/>
        <v>33</v>
      </c>
      <c r="H410" s="91"/>
      <c r="I410" s="73">
        <f t="shared" si="31"/>
        <v>33</v>
      </c>
      <c r="J410" s="142"/>
      <c r="K410" s="73">
        <f t="shared" si="32"/>
        <v>33</v>
      </c>
      <c r="L410" s="70"/>
      <c r="M410" s="75" t="str">
        <f t="shared" si="33"/>
        <v>Juin</v>
      </c>
    </row>
    <row r="411" spans="1:13" s="41" customFormat="1">
      <c r="A411" s="67">
        <v>404</v>
      </c>
      <c r="B411" s="143" t="s">
        <v>718</v>
      </c>
      <c r="C411" s="143" t="s">
        <v>719</v>
      </c>
      <c r="D411" s="97">
        <v>15.25</v>
      </c>
      <c r="E411" s="19">
        <v>8</v>
      </c>
      <c r="F411" s="97">
        <f t="shared" si="34"/>
        <v>11.625</v>
      </c>
      <c r="G411" s="97">
        <f t="shared" si="30"/>
        <v>34.875</v>
      </c>
      <c r="H411" s="91"/>
      <c r="I411" s="73">
        <f t="shared" si="31"/>
        <v>34.875</v>
      </c>
      <c r="J411" s="142"/>
      <c r="K411" s="73">
        <f t="shared" si="32"/>
        <v>34.875</v>
      </c>
      <c r="L411" s="70"/>
      <c r="M411" s="75" t="str">
        <f t="shared" si="33"/>
        <v>Juin</v>
      </c>
    </row>
    <row r="412" spans="1:13" s="41" customFormat="1">
      <c r="A412" s="67">
        <v>405</v>
      </c>
      <c r="B412" s="145" t="s">
        <v>720</v>
      </c>
      <c r="C412" s="145" t="s">
        <v>721</v>
      </c>
      <c r="D412" s="97">
        <v>7.75</v>
      </c>
      <c r="E412" s="19">
        <v>6</v>
      </c>
      <c r="F412" s="97">
        <f t="shared" si="34"/>
        <v>6.875</v>
      </c>
      <c r="G412" s="97">
        <f t="shared" si="30"/>
        <v>20.625</v>
      </c>
      <c r="H412" s="91"/>
      <c r="I412" s="73">
        <f t="shared" si="31"/>
        <v>20.625</v>
      </c>
      <c r="J412" s="142"/>
      <c r="K412" s="73">
        <f t="shared" si="32"/>
        <v>20.625</v>
      </c>
      <c r="L412" s="70"/>
      <c r="M412" s="75" t="str">
        <f t="shared" si="33"/>
        <v>Juin</v>
      </c>
    </row>
    <row r="413" spans="1:13" s="41" customFormat="1">
      <c r="A413" s="67">
        <v>406</v>
      </c>
      <c r="B413" s="151" t="s">
        <v>722</v>
      </c>
      <c r="C413" s="151" t="s">
        <v>723</v>
      </c>
      <c r="D413" s="97">
        <v>11.75</v>
      </c>
      <c r="E413" s="19">
        <v>10.5</v>
      </c>
      <c r="F413" s="97">
        <f t="shared" si="34"/>
        <v>11.125</v>
      </c>
      <c r="G413" s="97">
        <f t="shared" si="30"/>
        <v>33.375</v>
      </c>
      <c r="H413" s="91"/>
      <c r="I413" s="73">
        <f t="shared" si="31"/>
        <v>33.375</v>
      </c>
      <c r="J413" s="142"/>
      <c r="K413" s="73">
        <f t="shared" si="32"/>
        <v>33.375</v>
      </c>
      <c r="L413" s="70"/>
      <c r="M413" s="75" t="str">
        <f t="shared" si="33"/>
        <v>Juin</v>
      </c>
    </row>
    <row r="414" spans="1:13" s="41" customFormat="1">
      <c r="A414" s="67">
        <v>407</v>
      </c>
      <c r="B414" s="143" t="s">
        <v>724</v>
      </c>
      <c r="C414" s="143" t="s">
        <v>725</v>
      </c>
      <c r="D414" s="97">
        <v>5.5</v>
      </c>
      <c r="E414" s="19">
        <v>9.5</v>
      </c>
      <c r="F414" s="97">
        <f t="shared" si="34"/>
        <v>7.5</v>
      </c>
      <c r="G414" s="97">
        <f t="shared" si="30"/>
        <v>22.5</v>
      </c>
      <c r="H414" s="91"/>
      <c r="I414" s="73">
        <f t="shared" si="31"/>
        <v>22.5</v>
      </c>
      <c r="J414" s="142"/>
      <c r="K414" s="73">
        <f t="shared" si="32"/>
        <v>22.5</v>
      </c>
      <c r="L414" s="70"/>
      <c r="M414" s="75" t="str">
        <f t="shared" si="33"/>
        <v>Juin</v>
      </c>
    </row>
    <row r="415" spans="1:13" s="41" customFormat="1">
      <c r="A415" s="67">
        <v>408</v>
      </c>
      <c r="B415" s="143" t="s">
        <v>726</v>
      </c>
      <c r="C415" s="143" t="s">
        <v>135</v>
      </c>
      <c r="D415" s="97">
        <v>13.25</v>
      </c>
      <c r="E415" s="19">
        <v>12</v>
      </c>
      <c r="F415" s="97">
        <f t="shared" si="34"/>
        <v>12.625</v>
      </c>
      <c r="G415" s="97">
        <f t="shared" si="30"/>
        <v>37.875</v>
      </c>
      <c r="H415" s="91"/>
      <c r="I415" s="73">
        <f t="shared" si="31"/>
        <v>37.875</v>
      </c>
      <c r="J415" s="142"/>
      <c r="K415" s="73">
        <f t="shared" si="32"/>
        <v>37.875</v>
      </c>
      <c r="L415" s="70"/>
      <c r="M415" s="75" t="str">
        <f t="shared" si="33"/>
        <v>Juin</v>
      </c>
    </row>
    <row r="416" spans="1:13" s="41" customFormat="1">
      <c r="A416" s="67">
        <v>409</v>
      </c>
      <c r="B416" s="143" t="s">
        <v>727</v>
      </c>
      <c r="C416" s="143" t="s">
        <v>663</v>
      </c>
      <c r="D416" s="97">
        <v>9.75</v>
      </c>
      <c r="E416" s="19">
        <v>11</v>
      </c>
      <c r="F416" s="97">
        <f t="shared" si="34"/>
        <v>10.375</v>
      </c>
      <c r="G416" s="97">
        <f t="shared" si="30"/>
        <v>31.125</v>
      </c>
      <c r="H416" s="91"/>
      <c r="I416" s="73">
        <f t="shared" si="31"/>
        <v>31.125</v>
      </c>
      <c r="J416" s="142"/>
      <c r="K416" s="73">
        <f t="shared" si="32"/>
        <v>31.125</v>
      </c>
      <c r="L416" s="70"/>
      <c r="M416" s="75" t="str">
        <f t="shared" si="33"/>
        <v>Juin</v>
      </c>
    </row>
    <row r="417" spans="1:13" s="41" customFormat="1">
      <c r="A417" s="67">
        <v>410</v>
      </c>
      <c r="B417" s="143" t="s">
        <v>728</v>
      </c>
      <c r="C417" s="143" t="s">
        <v>729</v>
      </c>
      <c r="D417" s="97">
        <v>4.75</v>
      </c>
      <c r="E417" s="19">
        <v>8</v>
      </c>
      <c r="F417" s="97">
        <f t="shared" si="34"/>
        <v>6.375</v>
      </c>
      <c r="G417" s="97">
        <f t="shared" si="30"/>
        <v>19.125</v>
      </c>
      <c r="H417" s="91"/>
      <c r="I417" s="73">
        <f t="shared" si="31"/>
        <v>19.125</v>
      </c>
      <c r="J417" s="142"/>
      <c r="K417" s="73">
        <f t="shared" si="32"/>
        <v>19.125</v>
      </c>
      <c r="L417" s="70"/>
      <c r="M417" s="75" t="str">
        <f t="shared" si="33"/>
        <v>Juin</v>
      </c>
    </row>
    <row r="418" spans="1:13" s="41" customFormat="1">
      <c r="A418" s="67">
        <v>411</v>
      </c>
      <c r="B418" s="145" t="s">
        <v>730</v>
      </c>
      <c r="C418" s="145" t="s">
        <v>731</v>
      </c>
      <c r="D418" s="97">
        <v>6.5</v>
      </c>
      <c r="E418" s="19">
        <v>10.5</v>
      </c>
      <c r="F418" s="97">
        <f t="shared" si="34"/>
        <v>8.5</v>
      </c>
      <c r="G418" s="97">
        <f t="shared" si="30"/>
        <v>25.5</v>
      </c>
      <c r="H418" s="91"/>
      <c r="I418" s="73">
        <f t="shared" si="31"/>
        <v>25.5</v>
      </c>
      <c r="J418" s="142"/>
      <c r="K418" s="73">
        <f t="shared" si="32"/>
        <v>25.5</v>
      </c>
      <c r="L418" s="70"/>
      <c r="M418" s="75" t="str">
        <f t="shared" si="33"/>
        <v>Juin</v>
      </c>
    </row>
    <row r="419" spans="1:13" s="41" customFormat="1">
      <c r="A419" s="67">
        <v>412</v>
      </c>
      <c r="B419" s="143" t="s">
        <v>732</v>
      </c>
      <c r="C419" s="143" t="s">
        <v>733</v>
      </c>
      <c r="D419" s="97">
        <v>15.25</v>
      </c>
      <c r="E419" s="19">
        <v>7.75</v>
      </c>
      <c r="F419" s="97">
        <f t="shared" si="34"/>
        <v>11.5</v>
      </c>
      <c r="G419" s="97">
        <f t="shared" si="30"/>
        <v>34.5</v>
      </c>
      <c r="H419" s="91"/>
      <c r="I419" s="73">
        <f t="shared" si="31"/>
        <v>34.5</v>
      </c>
      <c r="J419" s="142"/>
      <c r="K419" s="73">
        <f t="shared" si="32"/>
        <v>34.5</v>
      </c>
      <c r="L419" s="70"/>
      <c r="M419" s="75" t="str">
        <f t="shared" si="33"/>
        <v>Juin</v>
      </c>
    </row>
    <row r="420" spans="1:13" s="41" customFormat="1">
      <c r="A420" s="67">
        <v>413</v>
      </c>
      <c r="B420" s="143" t="s">
        <v>734</v>
      </c>
      <c r="C420" s="143" t="s">
        <v>735</v>
      </c>
      <c r="D420" s="97">
        <v>6</v>
      </c>
      <c r="E420" s="19">
        <v>8.25</v>
      </c>
      <c r="F420" s="97">
        <f t="shared" si="34"/>
        <v>7.125</v>
      </c>
      <c r="G420" s="97">
        <f t="shared" si="30"/>
        <v>21.375</v>
      </c>
      <c r="H420" s="91"/>
      <c r="I420" s="73">
        <f t="shared" si="31"/>
        <v>21.375</v>
      </c>
      <c r="J420" s="142"/>
      <c r="K420" s="73">
        <f t="shared" si="32"/>
        <v>21.375</v>
      </c>
      <c r="L420" s="70"/>
      <c r="M420" s="75" t="str">
        <f t="shared" si="33"/>
        <v>Juin</v>
      </c>
    </row>
    <row r="421" spans="1:13" s="41" customFormat="1">
      <c r="A421" s="67">
        <v>414</v>
      </c>
      <c r="B421" s="143" t="s">
        <v>734</v>
      </c>
      <c r="C421" s="143" t="s">
        <v>736</v>
      </c>
      <c r="D421" s="97">
        <v>12.5</v>
      </c>
      <c r="E421" s="19">
        <v>8</v>
      </c>
      <c r="F421" s="97">
        <f t="shared" si="34"/>
        <v>10.25</v>
      </c>
      <c r="G421" s="97">
        <f t="shared" si="30"/>
        <v>30.75</v>
      </c>
      <c r="H421" s="91"/>
      <c r="I421" s="73">
        <f t="shared" si="31"/>
        <v>30.75</v>
      </c>
      <c r="J421" s="142"/>
      <c r="K421" s="73">
        <f t="shared" si="32"/>
        <v>30.75</v>
      </c>
      <c r="L421" s="70"/>
      <c r="M421" s="75" t="str">
        <f t="shared" si="33"/>
        <v>Juin</v>
      </c>
    </row>
    <row r="422" spans="1:13" s="41" customFormat="1">
      <c r="A422" s="67">
        <v>415</v>
      </c>
      <c r="B422" s="143" t="s">
        <v>737</v>
      </c>
      <c r="C422" s="143" t="s">
        <v>488</v>
      </c>
      <c r="D422" s="97">
        <v>5.75</v>
      </c>
      <c r="E422" s="19">
        <v>4</v>
      </c>
      <c r="F422" s="97">
        <f t="shared" si="34"/>
        <v>4.875</v>
      </c>
      <c r="G422" s="97">
        <f t="shared" si="30"/>
        <v>14.625</v>
      </c>
      <c r="H422" s="91"/>
      <c r="I422" s="73">
        <f t="shared" si="31"/>
        <v>14.625</v>
      </c>
      <c r="J422" s="142"/>
      <c r="K422" s="73">
        <f t="shared" si="32"/>
        <v>14.625</v>
      </c>
      <c r="L422" s="70"/>
      <c r="M422" s="75" t="str">
        <f t="shared" si="33"/>
        <v>Juin</v>
      </c>
    </row>
    <row r="423" spans="1:13" s="41" customFormat="1">
      <c r="A423" s="67">
        <v>416</v>
      </c>
      <c r="B423" s="143" t="s">
        <v>738</v>
      </c>
      <c r="C423" s="143" t="s">
        <v>739</v>
      </c>
      <c r="D423" s="97">
        <v>14.5</v>
      </c>
      <c r="E423" s="19">
        <v>11.5</v>
      </c>
      <c r="F423" s="97">
        <f t="shared" si="34"/>
        <v>13</v>
      </c>
      <c r="G423" s="97">
        <f t="shared" si="30"/>
        <v>39</v>
      </c>
      <c r="H423" s="91"/>
      <c r="I423" s="73">
        <f t="shared" si="31"/>
        <v>39</v>
      </c>
      <c r="J423" s="142"/>
      <c r="K423" s="73">
        <f t="shared" si="32"/>
        <v>39</v>
      </c>
      <c r="L423" s="70"/>
      <c r="M423" s="75" t="str">
        <f t="shared" si="33"/>
        <v>Juin</v>
      </c>
    </row>
    <row r="424" spans="1:13" s="41" customFormat="1">
      <c r="A424" s="67">
        <v>417</v>
      </c>
      <c r="B424" s="157" t="s">
        <v>740</v>
      </c>
      <c r="C424" s="147" t="s">
        <v>741</v>
      </c>
      <c r="D424" s="97"/>
      <c r="E424" s="19"/>
      <c r="F424" s="97">
        <f t="shared" si="34"/>
        <v>10</v>
      </c>
      <c r="G424" s="97">
        <f t="shared" si="30"/>
        <v>30</v>
      </c>
      <c r="H424" s="91"/>
      <c r="I424" s="73">
        <f t="shared" si="31"/>
        <v>30</v>
      </c>
      <c r="J424" s="142"/>
      <c r="K424" s="73">
        <f t="shared" si="32"/>
        <v>30</v>
      </c>
      <c r="L424" s="70">
        <v>30</v>
      </c>
      <c r="M424" s="75" t="str">
        <f t="shared" si="33"/>
        <v>Juin</v>
      </c>
    </row>
    <row r="425" spans="1:13" s="41" customFormat="1">
      <c r="A425" s="67">
        <v>418</v>
      </c>
      <c r="B425" s="143" t="s">
        <v>748</v>
      </c>
      <c r="C425" s="143" t="s">
        <v>80</v>
      </c>
      <c r="D425" s="97"/>
      <c r="E425" s="19"/>
      <c r="F425" s="97">
        <f t="shared" si="34"/>
        <v>14</v>
      </c>
      <c r="G425" s="97">
        <f t="shared" si="30"/>
        <v>42</v>
      </c>
      <c r="H425" s="91"/>
      <c r="I425" s="73">
        <f t="shared" si="31"/>
        <v>42</v>
      </c>
      <c r="J425" s="142"/>
      <c r="K425" s="73">
        <f t="shared" si="32"/>
        <v>42</v>
      </c>
      <c r="L425" s="70">
        <v>42</v>
      </c>
      <c r="M425" s="75" t="str">
        <f t="shared" si="33"/>
        <v>Juin</v>
      </c>
    </row>
    <row r="426" spans="1:13" s="41" customFormat="1">
      <c r="A426" s="67">
        <v>419</v>
      </c>
      <c r="B426" s="150" t="s">
        <v>742</v>
      </c>
      <c r="C426" s="150" t="s">
        <v>743</v>
      </c>
      <c r="D426" s="97">
        <v>15</v>
      </c>
      <c r="E426" s="19">
        <v>4.25</v>
      </c>
      <c r="F426" s="97">
        <f t="shared" si="34"/>
        <v>9.625</v>
      </c>
      <c r="G426" s="97">
        <f t="shared" si="30"/>
        <v>28.875</v>
      </c>
      <c r="H426" s="91"/>
      <c r="I426" s="73">
        <f t="shared" si="31"/>
        <v>28.875</v>
      </c>
      <c r="J426" s="142"/>
      <c r="K426" s="73">
        <f t="shared" si="32"/>
        <v>28.875</v>
      </c>
      <c r="L426" s="70"/>
      <c r="M426" s="75" t="str">
        <f t="shared" si="33"/>
        <v>Juin</v>
      </c>
    </row>
    <row r="427" spans="1:13" s="41" customFormat="1">
      <c r="A427" s="67">
        <v>420</v>
      </c>
      <c r="B427" s="143" t="s">
        <v>744</v>
      </c>
      <c r="C427" s="143" t="s">
        <v>745</v>
      </c>
      <c r="D427" s="97">
        <v>12.5</v>
      </c>
      <c r="E427" s="19">
        <v>5.5</v>
      </c>
      <c r="F427" s="97">
        <f t="shared" si="34"/>
        <v>9</v>
      </c>
      <c r="G427" s="97">
        <f t="shared" si="30"/>
        <v>27</v>
      </c>
      <c r="H427" s="91"/>
      <c r="I427" s="73">
        <f t="shared" si="31"/>
        <v>27</v>
      </c>
      <c r="J427" s="142"/>
      <c r="K427" s="73">
        <f t="shared" si="32"/>
        <v>27</v>
      </c>
      <c r="L427" s="70"/>
      <c r="M427" s="75" t="str">
        <f t="shared" si="33"/>
        <v>Juin</v>
      </c>
    </row>
    <row r="428" spans="1:13" s="41" customFormat="1">
      <c r="A428" s="67">
        <v>421</v>
      </c>
      <c r="B428" s="145" t="s">
        <v>746</v>
      </c>
      <c r="C428" s="145" t="s">
        <v>747</v>
      </c>
      <c r="D428" s="97">
        <v>6.25</v>
      </c>
      <c r="E428" s="19">
        <v>12.25</v>
      </c>
      <c r="F428" s="97">
        <f t="shared" si="34"/>
        <v>9.25</v>
      </c>
      <c r="G428" s="97">
        <f t="shared" si="30"/>
        <v>27.75</v>
      </c>
      <c r="H428" s="91"/>
      <c r="I428" s="73">
        <f t="shared" si="31"/>
        <v>27.75</v>
      </c>
      <c r="J428" s="142"/>
      <c r="K428" s="73">
        <f t="shared" si="32"/>
        <v>27.75</v>
      </c>
      <c r="L428" s="70"/>
      <c r="M428" s="75" t="str">
        <f t="shared" si="33"/>
        <v>Juin</v>
      </c>
    </row>
    <row r="429" spans="1:13" s="41" customFormat="1">
      <c r="A429" s="67">
        <v>422</v>
      </c>
      <c r="B429" s="145" t="s">
        <v>749</v>
      </c>
      <c r="C429" s="145" t="s">
        <v>750</v>
      </c>
      <c r="D429" s="97">
        <v>6.75</v>
      </c>
      <c r="E429" s="19">
        <v>8</v>
      </c>
      <c r="F429" s="97">
        <f t="shared" si="34"/>
        <v>7.375</v>
      </c>
      <c r="G429" s="97">
        <f t="shared" si="30"/>
        <v>22.125</v>
      </c>
      <c r="H429" s="91"/>
      <c r="I429" s="73">
        <f t="shared" si="31"/>
        <v>22.125</v>
      </c>
      <c r="J429" s="142"/>
      <c r="K429" s="73">
        <f t="shared" si="32"/>
        <v>22.125</v>
      </c>
      <c r="L429" s="70"/>
      <c r="M429" s="75" t="str">
        <f t="shared" si="33"/>
        <v>Juin</v>
      </c>
    </row>
    <row r="430" spans="1:13" s="41" customFormat="1">
      <c r="A430" s="67">
        <v>423</v>
      </c>
      <c r="B430" s="151" t="s">
        <v>751</v>
      </c>
      <c r="C430" s="151" t="s">
        <v>752</v>
      </c>
      <c r="D430" s="97">
        <v>7</v>
      </c>
      <c r="E430" s="19">
        <v>6.75</v>
      </c>
      <c r="F430" s="97">
        <f t="shared" si="34"/>
        <v>6.875</v>
      </c>
      <c r="G430" s="97">
        <f t="shared" si="30"/>
        <v>20.625</v>
      </c>
      <c r="H430" s="91"/>
      <c r="I430" s="73">
        <f t="shared" si="31"/>
        <v>20.625</v>
      </c>
      <c r="J430" s="142"/>
      <c r="K430" s="73">
        <f t="shared" si="32"/>
        <v>20.625</v>
      </c>
      <c r="L430" s="70"/>
      <c r="M430" s="75" t="str">
        <f t="shared" si="33"/>
        <v>Juin</v>
      </c>
    </row>
    <row r="431" spans="1:13" s="41" customFormat="1">
      <c r="A431" s="67">
        <v>424</v>
      </c>
      <c r="B431" s="143" t="s">
        <v>753</v>
      </c>
      <c r="C431" s="143" t="s">
        <v>754</v>
      </c>
      <c r="D431" s="97">
        <v>7.25</v>
      </c>
      <c r="E431" s="19">
        <v>8.75</v>
      </c>
      <c r="F431" s="97">
        <f t="shared" si="34"/>
        <v>8</v>
      </c>
      <c r="G431" s="97">
        <f t="shared" si="30"/>
        <v>24</v>
      </c>
      <c r="H431" s="91"/>
      <c r="I431" s="73">
        <f t="shared" si="31"/>
        <v>24</v>
      </c>
      <c r="J431" s="142"/>
      <c r="K431" s="73">
        <f t="shared" si="32"/>
        <v>24</v>
      </c>
      <c r="L431" s="70"/>
      <c r="M431" s="75" t="str">
        <f t="shared" si="33"/>
        <v>Juin</v>
      </c>
    </row>
    <row r="432" spans="1:13" s="41" customFormat="1">
      <c r="A432" s="67">
        <v>425</v>
      </c>
      <c r="B432" s="143" t="s">
        <v>755</v>
      </c>
      <c r="C432" s="143" t="s">
        <v>756</v>
      </c>
      <c r="D432" s="97">
        <v>11.5</v>
      </c>
      <c r="E432" s="19">
        <v>4.5</v>
      </c>
      <c r="F432" s="97">
        <f t="shared" si="34"/>
        <v>8</v>
      </c>
      <c r="G432" s="97">
        <f t="shared" si="30"/>
        <v>24</v>
      </c>
      <c r="H432" s="91"/>
      <c r="I432" s="73">
        <f t="shared" si="31"/>
        <v>24</v>
      </c>
      <c r="J432" s="142"/>
      <c r="K432" s="73">
        <f t="shared" si="32"/>
        <v>24</v>
      </c>
      <c r="L432" s="70"/>
      <c r="M432" s="75" t="str">
        <f t="shared" si="33"/>
        <v>Juin</v>
      </c>
    </row>
    <row r="433" spans="1:13" s="41" customFormat="1">
      <c r="A433" s="67">
        <v>426</v>
      </c>
      <c r="B433" s="143" t="s">
        <v>757</v>
      </c>
      <c r="C433" s="143" t="s">
        <v>135</v>
      </c>
      <c r="D433" s="97">
        <v>8.5</v>
      </c>
      <c r="E433" s="19"/>
      <c r="F433" s="97">
        <f t="shared" si="34"/>
        <v>4.25</v>
      </c>
      <c r="G433" s="97">
        <f t="shared" si="30"/>
        <v>12.75</v>
      </c>
      <c r="H433" s="91"/>
      <c r="I433" s="73">
        <f t="shared" si="31"/>
        <v>12.75</v>
      </c>
      <c r="J433" s="142"/>
      <c r="K433" s="73">
        <f t="shared" si="32"/>
        <v>12.75</v>
      </c>
      <c r="L433" s="70"/>
      <c r="M433" s="75" t="str">
        <f t="shared" si="33"/>
        <v>Juin</v>
      </c>
    </row>
    <row r="434" spans="1:13" s="41" customFormat="1">
      <c r="A434" s="67">
        <v>427</v>
      </c>
      <c r="B434" s="143" t="s">
        <v>758</v>
      </c>
      <c r="C434" s="143" t="s">
        <v>652</v>
      </c>
      <c r="D434" s="97">
        <v>16.25</v>
      </c>
      <c r="E434" s="19">
        <v>13.75</v>
      </c>
      <c r="F434" s="97">
        <f t="shared" si="34"/>
        <v>15</v>
      </c>
      <c r="G434" s="97">
        <f t="shared" si="30"/>
        <v>45</v>
      </c>
      <c r="H434" s="91"/>
      <c r="I434" s="73">
        <f t="shared" si="31"/>
        <v>45</v>
      </c>
      <c r="J434" s="142"/>
      <c r="K434" s="73">
        <f t="shared" si="32"/>
        <v>45</v>
      </c>
      <c r="L434" s="70"/>
      <c r="M434" s="75" t="str">
        <f t="shared" si="33"/>
        <v>Juin</v>
      </c>
    </row>
    <row r="435" spans="1:13" s="41" customFormat="1">
      <c r="A435" s="67">
        <v>428</v>
      </c>
      <c r="B435" s="143" t="s">
        <v>759</v>
      </c>
      <c r="C435" s="143" t="s">
        <v>162</v>
      </c>
      <c r="D435" s="97">
        <v>10.75</v>
      </c>
      <c r="E435" s="19">
        <v>10.25</v>
      </c>
      <c r="F435" s="97">
        <f t="shared" si="34"/>
        <v>10.5</v>
      </c>
      <c r="G435" s="97">
        <f t="shared" si="30"/>
        <v>31.5</v>
      </c>
      <c r="H435" s="91"/>
      <c r="I435" s="73">
        <f t="shared" si="31"/>
        <v>31.5</v>
      </c>
      <c r="J435" s="142"/>
      <c r="K435" s="73">
        <f t="shared" si="32"/>
        <v>31.5</v>
      </c>
      <c r="L435" s="70"/>
      <c r="M435" s="75" t="str">
        <f t="shared" si="33"/>
        <v>Juin</v>
      </c>
    </row>
    <row r="436" spans="1:13" s="41" customFormat="1">
      <c r="A436" s="67">
        <v>429</v>
      </c>
      <c r="B436" s="143" t="s">
        <v>760</v>
      </c>
      <c r="C436" s="143" t="s">
        <v>761</v>
      </c>
      <c r="D436" s="97">
        <v>7.5</v>
      </c>
      <c r="E436" s="19">
        <v>11.5</v>
      </c>
      <c r="F436" s="97">
        <f t="shared" si="34"/>
        <v>9.5</v>
      </c>
      <c r="G436" s="97">
        <f t="shared" si="30"/>
        <v>28.5</v>
      </c>
      <c r="H436" s="91"/>
      <c r="I436" s="73">
        <f t="shared" si="31"/>
        <v>28.5</v>
      </c>
      <c r="J436" s="142"/>
      <c r="K436" s="73">
        <f t="shared" si="32"/>
        <v>28.5</v>
      </c>
      <c r="L436" s="70"/>
      <c r="M436" s="75" t="str">
        <f t="shared" si="33"/>
        <v>Juin</v>
      </c>
    </row>
    <row r="437" spans="1:13" s="41" customFormat="1">
      <c r="A437" s="67">
        <v>430</v>
      </c>
      <c r="B437" s="143" t="s">
        <v>760</v>
      </c>
      <c r="C437" s="143" t="s">
        <v>762</v>
      </c>
      <c r="D437" s="97">
        <v>5.25</v>
      </c>
      <c r="E437" s="19">
        <v>6.25</v>
      </c>
      <c r="F437" s="97">
        <f t="shared" si="34"/>
        <v>5.75</v>
      </c>
      <c r="G437" s="97">
        <f t="shared" si="30"/>
        <v>17.25</v>
      </c>
      <c r="H437" s="91"/>
      <c r="I437" s="73">
        <f t="shared" si="31"/>
        <v>17.25</v>
      </c>
      <c r="J437" s="142"/>
      <c r="K437" s="73">
        <f t="shared" si="32"/>
        <v>17.25</v>
      </c>
      <c r="L437" s="70"/>
      <c r="M437" s="75" t="str">
        <f t="shared" si="33"/>
        <v>Juin</v>
      </c>
    </row>
    <row r="438" spans="1:13" s="41" customFormat="1">
      <c r="A438" s="67">
        <v>431</v>
      </c>
      <c r="B438" s="143" t="s">
        <v>763</v>
      </c>
      <c r="C438" s="143" t="s">
        <v>667</v>
      </c>
      <c r="D438" s="97">
        <v>6.75</v>
      </c>
      <c r="E438" s="19">
        <v>11</v>
      </c>
      <c r="F438" s="97">
        <f t="shared" si="34"/>
        <v>8.875</v>
      </c>
      <c r="G438" s="97">
        <f t="shared" si="30"/>
        <v>26.625</v>
      </c>
      <c r="H438" s="91"/>
      <c r="I438" s="73">
        <f t="shared" si="31"/>
        <v>26.625</v>
      </c>
      <c r="J438" s="142"/>
      <c r="K438" s="73">
        <f t="shared" si="32"/>
        <v>26.625</v>
      </c>
      <c r="L438" s="70"/>
      <c r="M438" s="75" t="str">
        <f t="shared" si="33"/>
        <v>Juin</v>
      </c>
    </row>
    <row r="439" spans="1:13" s="41" customFormat="1">
      <c r="A439" s="67">
        <v>432</v>
      </c>
      <c r="B439" s="147" t="s">
        <v>764</v>
      </c>
      <c r="C439" s="147" t="s">
        <v>765</v>
      </c>
      <c r="D439" s="97"/>
      <c r="E439" s="19"/>
      <c r="F439" s="97">
        <f t="shared" si="34"/>
        <v>10</v>
      </c>
      <c r="G439" s="97">
        <f t="shared" si="30"/>
        <v>30</v>
      </c>
      <c r="H439" s="91"/>
      <c r="I439" s="73">
        <f t="shared" si="31"/>
        <v>30</v>
      </c>
      <c r="J439" s="142"/>
      <c r="K439" s="73">
        <f t="shared" si="32"/>
        <v>30</v>
      </c>
      <c r="L439" s="70">
        <v>30</v>
      </c>
      <c r="M439" s="75" t="str">
        <f t="shared" si="33"/>
        <v>Juin</v>
      </c>
    </row>
    <row r="440" spans="1:13" s="41" customFormat="1">
      <c r="A440" s="67">
        <v>433</v>
      </c>
      <c r="B440" s="143" t="s">
        <v>766</v>
      </c>
      <c r="C440" s="143" t="s">
        <v>767</v>
      </c>
      <c r="D440" s="97">
        <v>4.25</v>
      </c>
      <c r="E440" s="19">
        <v>6.5</v>
      </c>
      <c r="F440" s="97">
        <f t="shared" si="34"/>
        <v>5.375</v>
      </c>
      <c r="G440" s="97">
        <f t="shared" si="30"/>
        <v>16.125</v>
      </c>
      <c r="H440" s="91"/>
      <c r="I440" s="73">
        <f t="shared" si="31"/>
        <v>16.125</v>
      </c>
      <c r="J440" s="142"/>
      <c r="K440" s="73">
        <f t="shared" si="32"/>
        <v>16.125</v>
      </c>
      <c r="L440" s="70"/>
      <c r="M440" s="75" t="str">
        <f t="shared" si="33"/>
        <v>Juin</v>
      </c>
    </row>
    <row r="441" spans="1:13" s="41" customFormat="1">
      <c r="A441" s="67">
        <v>434</v>
      </c>
      <c r="B441" s="145" t="s">
        <v>768</v>
      </c>
      <c r="C441" s="145" t="s">
        <v>769</v>
      </c>
      <c r="D441" s="97">
        <v>12.5</v>
      </c>
      <c r="E441" s="19">
        <v>11.5</v>
      </c>
      <c r="F441" s="97">
        <f t="shared" si="34"/>
        <v>12</v>
      </c>
      <c r="G441" s="97">
        <f t="shared" si="30"/>
        <v>36</v>
      </c>
      <c r="H441" s="91"/>
      <c r="I441" s="73">
        <f t="shared" si="31"/>
        <v>36</v>
      </c>
      <c r="J441" s="142"/>
      <c r="K441" s="73">
        <f t="shared" si="32"/>
        <v>36</v>
      </c>
      <c r="L441" s="70"/>
      <c r="M441" s="75" t="str">
        <f t="shared" si="33"/>
        <v>Juin</v>
      </c>
    </row>
    <row r="442" spans="1:13" s="41" customFormat="1">
      <c r="A442" s="67">
        <v>435</v>
      </c>
      <c r="B442" s="143" t="s">
        <v>770</v>
      </c>
      <c r="C442" s="143" t="s">
        <v>771</v>
      </c>
      <c r="D442" s="97">
        <v>15.5</v>
      </c>
      <c r="E442" s="19">
        <v>15</v>
      </c>
      <c r="F442" s="97">
        <f t="shared" si="34"/>
        <v>15.25</v>
      </c>
      <c r="G442" s="97">
        <f t="shared" si="30"/>
        <v>45.75</v>
      </c>
      <c r="H442" s="91"/>
      <c r="I442" s="73">
        <f t="shared" si="31"/>
        <v>45.75</v>
      </c>
      <c r="J442" s="142"/>
      <c r="K442" s="73">
        <f t="shared" si="32"/>
        <v>45.75</v>
      </c>
      <c r="L442" s="70"/>
      <c r="M442" s="75" t="str">
        <f t="shared" si="33"/>
        <v>Juin</v>
      </c>
    </row>
    <row r="443" spans="1:13" s="41" customFormat="1">
      <c r="A443" s="67">
        <v>436</v>
      </c>
      <c r="B443" s="143" t="s">
        <v>772</v>
      </c>
      <c r="C443" s="143" t="s">
        <v>457</v>
      </c>
      <c r="D443" s="97">
        <v>3.5</v>
      </c>
      <c r="E443" s="19">
        <v>4.75</v>
      </c>
      <c r="F443" s="97">
        <f t="shared" si="34"/>
        <v>4.125</v>
      </c>
      <c r="G443" s="97">
        <f t="shared" si="30"/>
        <v>12.375</v>
      </c>
      <c r="H443" s="91"/>
      <c r="I443" s="73">
        <f t="shared" si="31"/>
        <v>12.375</v>
      </c>
      <c r="J443" s="142"/>
      <c r="K443" s="73">
        <f t="shared" si="32"/>
        <v>12.375</v>
      </c>
      <c r="L443" s="70"/>
      <c r="M443" s="75" t="str">
        <f t="shared" si="33"/>
        <v>Juin</v>
      </c>
    </row>
    <row r="444" spans="1:13" s="41" customFormat="1">
      <c r="A444" s="67">
        <v>437</v>
      </c>
      <c r="B444" s="143" t="s">
        <v>773</v>
      </c>
      <c r="C444" s="143" t="s">
        <v>774</v>
      </c>
      <c r="D444" s="97">
        <v>3.75</v>
      </c>
      <c r="E444" s="19">
        <v>6.5</v>
      </c>
      <c r="F444" s="97">
        <f t="shared" si="34"/>
        <v>5.125</v>
      </c>
      <c r="G444" s="97">
        <f t="shared" si="30"/>
        <v>15.375</v>
      </c>
      <c r="H444" s="91"/>
      <c r="I444" s="73">
        <f t="shared" si="31"/>
        <v>15.375</v>
      </c>
      <c r="J444" s="142"/>
      <c r="K444" s="73">
        <f t="shared" si="32"/>
        <v>15.375</v>
      </c>
      <c r="L444" s="70"/>
      <c r="M444" s="75" t="str">
        <f t="shared" si="33"/>
        <v>Juin</v>
      </c>
    </row>
    <row r="445" spans="1:13" s="41" customFormat="1">
      <c r="A445" s="67">
        <v>438</v>
      </c>
      <c r="B445" s="143" t="s">
        <v>775</v>
      </c>
      <c r="C445" s="143" t="s">
        <v>776</v>
      </c>
      <c r="D445" s="97">
        <v>12</v>
      </c>
      <c r="E445" s="19">
        <v>11</v>
      </c>
      <c r="F445" s="97">
        <f t="shared" si="34"/>
        <v>11.5</v>
      </c>
      <c r="G445" s="97">
        <f t="shared" si="30"/>
        <v>34.5</v>
      </c>
      <c r="H445" s="91"/>
      <c r="I445" s="73">
        <f t="shared" si="31"/>
        <v>34.5</v>
      </c>
      <c r="J445" s="142"/>
      <c r="K445" s="73">
        <f t="shared" si="32"/>
        <v>34.5</v>
      </c>
      <c r="L445" s="70"/>
      <c r="M445" s="75" t="str">
        <f t="shared" si="33"/>
        <v>Juin</v>
      </c>
    </row>
    <row r="446" spans="1:13" s="41" customFormat="1">
      <c r="A446" s="67">
        <v>439</v>
      </c>
      <c r="B446" s="158" t="s">
        <v>816</v>
      </c>
      <c r="C446" s="158" t="s">
        <v>777</v>
      </c>
      <c r="D446" s="97"/>
      <c r="E446" s="19"/>
      <c r="F446" s="97">
        <f t="shared" si="34"/>
        <v>12</v>
      </c>
      <c r="G446" s="97">
        <f t="shared" si="30"/>
        <v>36</v>
      </c>
      <c r="H446" s="91"/>
      <c r="I446" s="73">
        <f t="shared" si="31"/>
        <v>36</v>
      </c>
      <c r="J446" s="142"/>
      <c r="K446" s="73">
        <f t="shared" si="32"/>
        <v>36</v>
      </c>
      <c r="L446" s="70">
        <v>36</v>
      </c>
      <c r="M446" s="75" t="str">
        <f t="shared" si="33"/>
        <v>Juin</v>
      </c>
    </row>
    <row r="447" spans="1:13" s="41" customFormat="1">
      <c r="A447" s="67">
        <v>440</v>
      </c>
      <c r="B447" s="143" t="s">
        <v>778</v>
      </c>
      <c r="C447" s="143" t="s">
        <v>779</v>
      </c>
      <c r="D447" s="97">
        <v>14.75</v>
      </c>
      <c r="E447" s="19">
        <v>17.5</v>
      </c>
      <c r="F447" s="97">
        <f t="shared" si="34"/>
        <v>16.125</v>
      </c>
      <c r="G447" s="97">
        <f t="shared" si="30"/>
        <v>48.375</v>
      </c>
      <c r="H447" s="91"/>
      <c r="I447" s="73">
        <f t="shared" si="31"/>
        <v>48.375</v>
      </c>
      <c r="J447" s="142"/>
      <c r="K447" s="73">
        <f t="shared" si="32"/>
        <v>48.375</v>
      </c>
      <c r="L447" s="70"/>
      <c r="M447" s="75" t="str">
        <f t="shared" si="33"/>
        <v>Juin</v>
      </c>
    </row>
    <row r="448" spans="1:13" s="41" customFormat="1">
      <c r="A448" s="67">
        <v>441</v>
      </c>
      <c r="B448" s="143" t="s">
        <v>780</v>
      </c>
      <c r="C448" s="143" t="s">
        <v>781</v>
      </c>
      <c r="D448" s="97">
        <v>11.75</v>
      </c>
      <c r="E448" s="19"/>
      <c r="F448" s="97">
        <f t="shared" si="34"/>
        <v>5.875</v>
      </c>
      <c r="G448" s="97">
        <f t="shared" si="30"/>
        <v>17.625</v>
      </c>
      <c r="H448" s="91"/>
      <c r="I448" s="73">
        <f t="shared" si="31"/>
        <v>17.625</v>
      </c>
      <c r="J448" s="142"/>
      <c r="K448" s="73">
        <f t="shared" si="32"/>
        <v>17.625</v>
      </c>
      <c r="L448" s="70"/>
      <c r="M448" s="75" t="str">
        <f t="shared" si="33"/>
        <v>Juin</v>
      </c>
    </row>
    <row r="449" spans="1:13" s="41" customFormat="1">
      <c r="A449" s="67">
        <v>442</v>
      </c>
      <c r="B449" s="143" t="s">
        <v>782</v>
      </c>
      <c r="C449" s="143" t="s">
        <v>161</v>
      </c>
      <c r="D449" s="97">
        <v>6</v>
      </c>
      <c r="E449" s="19">
        <v>9.5</v>
      </c>
      <c r="F449" s="97">
        <f t="shared" si="34"/>
        <v>7.75</v>
      </c>
      <c r="G449" s="97">
        <f t="shared" si="30"/>
        <v>23.25</v>
      </c>
      <c r="H449" s="91"/>
      <c r="I449" s="73">
        <f t="shared" si="31"/>
        <v>23.25</v>
      </c>
      <c r="J449" s="142"/>
      <c r="K449" s="73">
        <f t="shared" si="32"/>
        <v>23.25</v>
      </c>
      <c r="L449" s="70"/>
      <c r="M449" s="75" t="str">
        <f t="shared" si="33"/>
        <v>Juin</v>
      </c>
    </row>
    <row r="450" spans="1:13" s="41" customFormat="1">
      <c r="A450" s="67">
        <v>443</v>
      </c>
      <c r="B450" s="145" t="s">
        <v>783</v>
      </c>
      <c r="C450" s="145" t="s">
        <v>784</v>
      </c>
      <c r="D450" s="97">
        <v>14.75</v>
      </c>
      <c r="E450" s="19">
        <v>10.75</v>
      </c>
      <c r="F450" s="97">
        <f t="shared" si="34"/>
        <v>12.75</v>
      </c>
      <c r="G450" s="97">
        <f t="shared" si="30"/>
        <v>38.25</v>
      </c>
      <c r="H450" s="91"/>
      <c r="I450" s="73">
        <f t="shared" si="31"/>
        <v>38.25</v>
      </c>
      <c r="J450" s="142"/>
      <c r="K450" s="73">
        <f t="shared" si="32"/>
        <v>38.25</v>
      </c>
      <c r="L450" s="70"/>
      <c r="M450" s="75" t="str">
        <f t="shared" si="33"/>
        <v>Juin</v>
      </c>
    </row>
    <row r="451" spans="1:13" s="41" customFormat="1">
      <c r="A451" s="67">
        <v>444</v>
      </c>
      <c r="B451" s="147" t="s">
        <v>783</v>
      </c>
      <c r="C451" s="147" t="s">
        <v>785</v>
      </c>
      <c r="D451" s="97"/>
      <c r="E451" s="19"/>
      <c r="F451" s="97">
        <f t="shared" si="34"/>
        <v>14</v>
      </c>
      <c r="G451" s="97">
        <f t="shared" si="30"/>
        <v>42</v>
      </c>
      <c r="H451" s="91"/>
      <c r="I451" s="73">
        <f t="shared" si="31"/>
        <v>42</v>
      </c>
      <c r="J451" s="142"/>
      <c r="K451" s="73">
        <f t="shared" si="32"/>
        <v>42</v>
      </c>
      <c r="L451" s="70">
        <v>42</v>
      </c>
      <c r="M451" s="75" t="str">
        <f t="shared" si="33"/>
        <v>Juin</v>
      </c>
    </row>
    <row r="452" spans="1:13" s="41" customFormat="1">
      <c r="A452" s="67">
        <v>445</v>
      </c>
      <c r="B452" s="143" t="s">
        <v>786</v>
      </c>
      <c r="C452" s="143" t="s">
        <v>788</v>
      </c>
      <c r="D452" s="97">
        <v>3</v>
      </c>
      <c r="E452" s="19">
        <v>3.25</v>
      </c>
      <c r="F452" s="97">
        <f t="shared" si="34"/>
        <v>3.125</v>
      </c>
      <c r="G452" s="97">
        <f t="shared" si="30"/>
        <v>9.375</v>
      </c>
      <c r="H452" s="91"/>
      <c r="I452" s="73">
        <f t="shared" si="31"/>
        <v>9.375</v>
      </c>
      <c r="J452" s="142"/>
      <c r="K452" s="73">
        <f t="shared" si="32"/>
        <v>9.375</v>
      </c>
      <c r="L452" s="70"/>
      <c r="M452" s="75" t="str">
        <f t="shared" si="33"/>
        <v>Juin</v>
      </c>
    </row>
    <row r="453" spans="1:13" s="41" customFormat="1">
      <c r="A453" s="67">
        <v>446</v>
      </c>
      <c r="B453" s="145" t="s">
        <v>786</v>
      </c>
      <c r="C453" s="145" t="s">
        <v>343</v>
      </c>
      <c r="D453" s="97">
        <v>7</v>
      </c>
      <c r="E453" s="19">
        <v>8.5</v>
      </c>
      <c r="F453" s="97">
        <f t="shared" si="34"/>
        <v>7.75</v>
      </c>
      <c r="G453" s="97">
        <f t="shared" si="30"/>
        <v>23.25</v>
      </c>
      <c r="H453" s="91"/>
      <c r="I453" s="73">
        <f t="shared" si="31"/>
        <v>23.25</v>
      </c>
      <c r="J453" s="142"/>
      <c r="K453" s="73">
        <f t="shared" si="32"/>
        <v>23.25</v>
      </c>
      <c r="L453" s="70"/>
      <c r="M453" s="75" t="str">
        <f t="shared" si="33"/>
        <v>Juin</v>
      </c>
    </row>
    <row r="454" spans="1:13" s="41" customFormat="1">
      <c r="A454" s="67">
        <v>447</v>
      </c>
      <c r="B454" s="150" t="s">
        <v>786</v>
      </c>
      <c r="C454" s="150" t="s">
        <v>787</v>
      </c>
      <c r="D454" s="97">
        <v>4.25</v>
      </c>
      <c r="E454" s="19">
        <v>8</v>
      </c>
      <c r="F454" s="97">
        <f t="shared" si="34"/>
        <v>6.125</v>
      </c>
      <c r="G454" s="97">
        <f t="shared" si="30"/>
        <v>18.375</v>
      </c>
      <c r="H454" s="91"/>
      <c r="I454" s="73">
        <f t="shared" si="31"/>
        <v>18.375</v>
      </c>
      <c r="J454" s="142"/>
      <c r="K454" s="73">
        <f t="shared" si="32"/>
        <v>18.375</v>
      </c>
      <c r="L454" s="70"/>
      <c r="M454" s="75" t="str">
        <f t="shared" si="33"/>
        <v>Juin</v>
      </c>
    </row>
    <row r="455" spans="1:13" s="41" customFormat="1">
      <c r="A455" s="67">
        <v>448</v>
      </c>
      <c r="B455" s="143" t="s">
        <v>789</v>
      </c>
      <c r="C455" s="143" t="s">
        <v>790</v>
      </c>
      <c r="D455" s="97">
        <v>15</v>
      </c>
      <c r="E455" s="19">
        <v>13.5</v>
      </c>
      <c r="F455" s="97">
        <f t="shared" si="34"/>
        <v>14.25</v>
      </c>
      <c r="G455" s="97">
        <f t="shared" si="30"/>
        <v>42.75</v>
      </c>
      <c r="H455" s="91"/>
      <c r="I455" s="73">
        <f t="shared" si="31"/>
        <v>42.75</v>
      </c>
      <c r="J455" s="142"/>
      <c r="K455" s="73">
        <f t="shared" si="32"/>
        <v>42.75</v>
      </c>
      <c r="L455" s="70"/>
      <c r="M455" s="75" t="str">
        <f t="shared" si="33"/>
        <v>Juin</v>
      </c>
    </row>
    <row r="456" spans="1:13" s="41" customFormat="1">
      <c r="A456" s="67">
        <v>449</v>
      </c>
      <c r="B456" s="143" t="s">
        <v>791</v>
      </c>
      <c r="C456" s="143" t="s">
        <v>440</v>
      </c>
      <c r="D456" s="97">
        <v>11.75</v>
      </c>
      <c r="E456" s="19">
        <v>15</v>
      </c>
      <c r="F456" s="97">
        <f t="shared" si="34"/>
        <v>13.375</v>
      </c>
      <c r="G456" s="97">
        <f t="shared" ref="G456:G457" si="35">F456*3</f>
        <v>40.125</v>
      </c>
      <c r="H456" s="91"/>
      <c r="I456" s="73">
        <f t="shared" ref="I456:I457" si="36">MAX(H456*3,G456)</f>
        <v>40.125</v>
      </c>
      <c r="J456" s="142"/>
      <c r="K456" s="73">
        <f t="shared" ref="K456:K457" si="37">MAX(I456,J456*3)</f>
        <v>40.125</v>
      </c>
      <c r="L456" s="70"/>
      <c r="M456" s="75" t="str">
        <f t="shared" ref="M456:M457" si="38">IF(ISBLANK(J456),IF(ISBLANK(H456),"Juin","Synthèse"),"Rattrapage")</f>
        <v>Juin</v>
      </c>
    </row>
    <row r="457" spans="1:13" s="41" customFormat="1">
      <c r="A457" s="67">
        <v>450</v>
      </c>
      <c r="B457" s="143" t="s">
        <v>792</v>
      </c>
      <c r="C457" s="143" t="s">
        <v>793</v>
      </c>
      <c r="D457" s="97">
        <v>15</v>
      </c>
      <c r="E457" s="19">
        <v>11</v>
      </c>
      <c r="F457" s="97">
        <f t="shared" ref="F457" si="39">IF(AND(D457=0,E457=0),L457/3,(D457+E457)/2)</f>
        <v>13</v>
      </c>
      <c r="G457" s="97">
        <f t="shared" si="35"/>
        <v>39</v>
      </c>
      <c r="H457" s="91"/>
      <c r="I457" s="73">
        <f t="shared" si="36"/>
        <v>39</v>
      </c>
      <c r="J457" s="142"/>
      <c r="K457" s="73">
        <f t="shared" si="37"/>
        <v>39</v>
      </c>
      <c r="L457" s="70"/>
      <c r="M457" s="75" t="str">
        <f t="shared" si="38"/>
        <v>Juin</v>
      </c>
    </row>
    <row r="458" spans="1:13" s="41" customFormat="1">
      <c r="A458" s="67">
        <v>451</v>
      </c>
      <c r="B458" s="159"/>
      <c r="C458" s="159"/>
      <c r="D458" s="160"/>
      <c r="F458" s="161"/>
      <c r="G458" s="107"/>
      <c r="H458" s="107"/>
      <c r="I458" s="107"/>
      <c r="J458" s="107"/>
      <c r="K458" s="109"/>
      <c r="L458" s="107"/>
      <c r="M458" s="109"/>
    </row>
    <row r="459" spans="1:13" s="41" customFormat="1">
      <c r="A459" s="111"/>
      <c r="B459" s="162"/>
      <c r="C459" s="162"/>
      <c r="D459" s="160"/>
      <c r="F459" s="161"/>
      <c r="G459" s="107"/>
      <c r="H459" s="107"/>
      <c r="I459" s="107"/>
      <c r="J459" s="107"/>
      <c r="K459" s="109"/>
      <c r="L459" s="107"/>
      <c r="M459" s="109"/>
    </row>
    <row r="460" spans="1:13" s="41" customFormat="1">
      <c r="A460" s="111"/>
      <c r="B460" s="159"/>
      <c r="C460" s="159"/>
      <c r="D460" s="160"/>
      <c r="E460" s="161"/>
      <c r="F460" s="161"/>
      <c r="G460" s="107"/>
      <c r="H460" s="107"/>
      <c r="I460" s="107"/>
      <c r="J460" s="107"/>
      <c r="K460" s="109"/>
      <c r="L460" s="107"/>
      <c r="M460" s="109"/>
    </row>
    <row r="461" spans="1:13" s="41" customFormat="1">
      <c r="A461" s="111"/>
      <c r="B461" s="159"/>
      <c r="C461" s="159"/>
      <c r="D461" s="160"/>
      <c r="E461" s="161"/>
      <c r="F461" s="161"/>
      <c r="G461" s="107"/>
      <c r="H461" s="107"/>
      <c r="I461" s="163"/>
      <c r="J461" s="107"/>
      <c r="K461" s="112"/>
      <c r="L461" s="107"/>
      <c r="M461" s="109"/>
    </row>
    <row r="462" spans="1:13" s="41" customFormat="1">
      <c r="A462" s="111"/>
      <c r="B462" s="159"/>
      <c r="C462" s="159"/>
      <c r="D462" s="164"/>
      <c r="E462" s="165"/>
      <c r="F462" s="165"/>
      <c r="G462" s="107"/>
      <c r="H462" s="107"/>
      <c r="I462" s="163"/>
      <c r="J462" s="107"/>
      <c r="K462" s="112"/>
      <c r="L462" s="107"/>
      <c r="M462" s="109"/>
    </row>
    <row r="463" spans="1:13" s="41" customFormat="1">
      <c r="A463" s="111"/>
      <c r="B463" s="159"/>
      <c r="C463" s="159"/>
      <c r="D463" s="160"/>
      <c r="E463" s="161"/>
      <c r="F463" s="161"/>
      <c r="G463" s="107"/>
      <c r="H463" s="107"/>
      <c r="I463" s="163"/>
      <c r="J463" s="107"/>
      <c r="K463" s="112"/>
      <c r="L463" s="107"/>
      <c r="M463" s="109"/>
    </row>
    <row r="464" spans="1:13" s="41" customFormat="1">
      <c r="A464" s="111"/>
      <c r="B464" s="159"/>
      <c r="C464" s="159"/>
      <c r="D464" s="166"/>
      <c r="E464" s="167"/>
      <c r="F464" s="167"/>
      <c r="G464" s="107"/>
      <c r="H464" s="107"/>
      <c r="I464" s="163"/>
      <c r="J464" s="107"/>
      <c r="K464" s="112"/>
      <c r="L464" s="107"/>
      <c r="M464" s="109"/>
    </row>
    <row r="465" spans="1:13" s="41" customFormat="1">
      <c r="A465" s="111"/>
      <c r="B465" s="159"/>
      <c r="C465" s="159"/>
      <c r="D465" s="160"/>
      <c r="E465" s="161"/>
      <c r="F465" s="161"/>
      <c r="G465" s="107"/>
      <c r="H465" s="107"/>
      <c r="I465" s="163"/>
      <c r="J465" s="107"/>
      <c r="K465" s="112"/>
      <c r="L465" s="107"/>
      <c r="M465" s="109"/>
    </row>
    <row r="466" spans="1:13" s="41" customFormat="1">
      <c r="A466" s="111"/>
      <c r="B466" s="159"/>
      <c r="C466" s="159"/>
      <c r="D466" s="160"/>
      <c r="E466" s="161"/>
      <c r="F466" s="161"/>
      <c r="G466" s="107"/>
      <c r="H466" s="107"/>
      <c r="I466" s="163"/>
      <c r="J466" s="107"/>
      <c r="K466" s="112"/>
      <c r="L466" s="107"/>
      <c r="M466" s="109"/>
    </row>
    <row r="467" spans="1:13" s="41" customFormat="1">
      <c r="A467" s="111"/>
      <c r="B467" s="159"/>
      <c r="C467" s="159"/>
      <c r="D467" s="160"/>
      <c r="E467" s="161"/>
      <c r="F467" s="161"/>
      <c r="G467" s="107"/>
      <c r="H467" s="107"/>
      <c r="I467" s="163"/>
      <c r="J467" s="107"/>
      <c r="K467" s="112"/>
      <c r="L467" s="107"/>
      <c r="M467" s="109"/>
    </row>
    <row r="468" spans="1:13" s="41" customFormat="1">
      <c r="A468" s="111"/>
      <c r="B468" s="159"/>
      <c r="C468" s="159"/>
      <c r="D468" s="160"/>
      <c r="E468" s="161"/>
      <c r="F468" s="161"/>
      <c r="G468" s="107"/>
      <c r="H468" s="107"/>
      <c r="I468" s="163"/>
      <c r="J468" s="107"/>
      <c r="K468" s="112"/>
      <c r="L468" s="107"/>
      <c r="M468" s="109"/>
    </row>
    <row r="469" spans="1:13" s="41" customFormat="1">
      <c r="A469" s="111"/>
      <c r="B469" s="162"/>
      <c r="C469" s="162"/>
      <c r="D469" s="164"/>
      <c r="E469" s="165"/>
      <c r="F469" s="165"/>
      <c r="G469" s="107"/>
      <c r="H469" s="107"/>
      <c r="I469" s="163"/>
      <c r="J469" s="107"/>
      <c r="K469" s="112"/>
      <c r="L469" s="107"/>
      <c r="M469" s="109"/>
    </row>
    <row r="470" spans="1:13" s="41" customFormat="1">
      <c r="A470" s="111"/>
      <c r="B470" s="159"/>
      <c r="C470" s="159"/>
      <c r="D470" s="160"/>
      <c r="E470" s="161"/>
      <c r="F470" s="161"/>
      <c r="G470" s="107"/>
      <c r="H470" s="107"/>
      <c r="I470" s="163"/>
      <c r="J470" s="107"/>
      <c r="K470" s="112"/>
      <c r="L470" s="107"/>
      <c r="M470" s="109"/>
    </row>
    <row r="471" spans="1:13" s="41" customFormat="1">
      <c r="A471" s="111"/>
      <c r="B471" s="159"/>
      <c r="C471" s="159"/>
      <c r="D471" s="160"/>
      <c r="E471" s="161"/>
      <c r="F471" s="161"/>
      <c r="G471" s="107"/>
      <c r="H471" s="107"/>
      <c r="I471" s="163"/>
      <c r="J471" s="107"/>
      <c r="K471" s="112"/>
      <c r="L471" s="107"/>
      <c r="M471" s="109"/>
    </row>
    <row r="472" spans="1:13" s="41" customFormat="1">
      <c r="A472" s="111"/>
      <c r="B472" s="159"/>
      <c r="C472" s="159"/>
      <c r="D472" s="160"/>
      <c r="E472" s="161"/>
      <c r="F472" s="161"/>
      <c r="G472" s="107"/>
      <c r="H472" s="107"/>
      <c r="I472" s="163"/>
      <c r="J472" s="107"/>
      <c r="K472" s="112"/>
      <c r="L472" s="107"/>
      <c r="M472" s="109"/>
    </row>
    <row r="473" spans="1:13" s="41" customFormat="1">
      <c r="A473" s="111"/>
      <c r="B473" s="159"/>
      <c r="C473" s="159"/>
      <c r="D473" s="160"/>
      <c r="E473" s="161"/>
      <c r="F473" s="161"/>
      <c r="G473" s="107"/>
      <c r="H473" s="107"/>
      <c r="I473" s="163"/>
      <c r="J473" s="107"/>
      <c r="K473" s="112"/>
      <c r="L473" s="107"/>
      <c r="M473" s="109"/>
    </row>
    <row r="474" spans="1:13" s="41" customFormat="1">
      <c r="A474" s="111"/>
      <c r="B474" s="159"/>
      <c r="C474" s="159"/>
      <c r="D474" s="160"/>
      <c r="E474" s="161"/>
      <c r="F474" s="161"/>
      <c r="G474" s="107"/>
      <c r="H474" s="107"/>
      <c r="I474" s="163"/>
      <c r="J474" s="107"/>
      <c r="K474" s="112"/>
      <c r="L474" s="107"/>
      <c r="M474" s="109"/>
    </row>
    <row r="475" spans="1:13" s="41" customFormat="1">
      <c r="A475" s="111"/>
      <c r="B475" s="159"/>
      <c r="C475" s="159"/>
      <c r="D475" s="160"/>
      <c r="E475" s="161"/>
      <c r="F475" s="161"/>
      <c r="G475" s="107"/>
      <c r="H475" s="107"/>
      <c r="I475" s="163"/>
      <c r="J475" s="107"/>
      <c r="K475" s="112"/>
      <c r="L475" s="107"/>
      <c r="M475" s="109"/>
    </row>
    <row r="476" spans="1:13" s="41" customFormat="1">
      <c r="A476" s="111"/>
      <c r="B476" s="162"/>
      <c r="C476" s="162"/>
      <c r="D476" s="160"/>
      <c r="E476" s="161"/>
      <c r="F476" s="161"/>
      <c r="G476" s="107"/>
      <c r="H476" s="107"/>
      <c r="I476" s="163"/>
      <c r="J476" s="107"/>
      <c r="K476" s="112"/>
      <c r="L476" s="107"/>
      <c r="M476" s="109"/>
    </row>
    <row r="477" spans="1:13" s="41" customFormat="1">
      <c r="A477" s="111"/>
      <c r="B477" s="162"/>
      <c r="C477" s="162"/>
      <c r="D477" s="160"/>
      <c r="E477" s="161"/>
      <c r="F477" s="161"/>
      <c r="G477" s="107"/>
      <c r="H477" s="107"/>
      <c r="I477" s="163"/>
      <c r="J477" s="107"/>
      <c r="K477" s="112"/>
      <c r="L477" s="107"/>
      <c r="M477" s="109"/>
    </row>
    <row r="478" spans="1:13" s="41" customFormat="1">
      <c r="A478" s="111"/>
      <c r="B478" s="159"/>
      <c r="C478" s="159"/>
      <c r="D478" s="160"/>
      <c r="E478" s="161"/>
      <c r="F478" s="161"/>
      <c r="G478" s="107"/>
      <c r="H478" s="107"/>
      <c r="I478" s="163"/>
      <c r="J478" s="107"/>
      <c r="K478" s="112"/>
      <c r="L478" s="107"/>
      <c r="M478" s="109"/>
    </row>
    <row r="479" spans="1:13" s="41" customFormat="1">
      <c r="A479" s="111"/>
      <c r="B479" s="159"/>
      <c r="C479" s="159"/>
      <c r="D479" s="160"/>
      <c r="E479" s="161"/>
      <c r="F479" s="161"/>
      <c r="G479" s="107"/>
      <c r="H479" s="107"/>
      <c r="I479" s="163"/>
      <c r="J479" s="107"/>
      <c r="K479" s="112"/>
      <c r="L479" s="107"/>
      <c r="M479" s="109"/>
    </row>
    <row r="480" spans="1:13" s="41" customFormat="1">
      <c r="A480" s="111"/>
      <c r="B480" s="159"/>
      <c r="C480" s="159"/>
      <c r="D480" s="160"/>
      <c r="E480" s="161"/>
      <c r="F480" s="161"/>
      <c r="G480" s="107"/>
      <c r="H480" s="107"/>
      <c r="I480" s="163"/>
      <c r="J480" s="107"/>
      <c r="K480" s="112"/>
      <c r="L480" s="107"/>
      <c r="M480" s="109"/>
    </row>
    <row r="481" spans="1:13" s="41" customFormat="1">
      <c r="A481" s="111"/>
      <c r="B481" s="159"/>
      <c r="C481" s="159"/>
      <c r="D481" s="160"/>
      <c r="E481" s="161"/>
      <c r="F481" s="161"/>
      <c r="G481" s="107"/>
      <c r="H481" s="107"/>
      <c r="I481" s="163"/>
      <c r="J481" s="107"/>
      <c r="K481" s="112"/>
      <c r="L481" s="107"/>
      <c r="M481" s="109"/>
    </row>
    <row r="482" spans="1:13" s="41" customFormat="1">
      <c r="A482" s="111"/>
      <c r="B482" s="159"/>
      <c r="C482" s="159"/>
      <c r="D482" s="160"/>
      <c r="E482" s="161"/>
      <c r="F482" s="161"/>
      <c r="G482" s="107"/>
      <c r="H482" s="107"/>
      <c r="I482" s="163"/>
      <c r="J482" s="107"/>
      <c r="K482" s="112"/>
      <c r="L482" s="107"/>
      <c r="M482" s="109"/>
    </row>
    <row r="483" spans="1:13" s="41" customFormat="1">
      <c r="A483" s="111"/>
      <c r="B483" s="159"/>
      <c r="C483" s="159"/>
      <c r="D483" s="160"/>
      <c r="E483" s="161"/>
      <c r="F483" s="161"/>
      <c r="G483" s="107"/>
      <c r="H483" s="107"/>
      <c r="I483" s="163"/>
      <c r="J483" s="107"/>
      <c r="K483" s="112"/>
      <c r="L483" s="107"/>
      <c r="M483" s="109"/>
    </row>
    <row r="484" spans="1:13" s="41" customFormat="1">
      <c r="A484" s="111"/>
      <c r="B484" s="159"/>
      <c r="C484" s="159"/>
      <c r="D484" s="160"/>
      <c r="E484" s="161"/>
      <c r="F484" s="161"/>
      <c r="G484" s="107"/>
      <c r="H484" s="107"/>
      <c r="I484" s="163"/>
      <c r="J484" s="107"/>
      <c r="K484" s="112"/>
      <c r="L484" s="107"/>
      <c r="M484" s="109"/>
    </row>
    <row r="485" spans="1:13" s="41" customFormat="1">
      <c r="A485" s="111"/>
      <c r="B485" s="159"/>
      <c r="C485" s="159"/>
      <c r="D485" s="160"/>
      <c r="E485" s="161"/>
      <c r="F485" s="161"/>
      <c r="G485" s="107"/>
      <c r="H485" s="107"/>
      <c r="I485" s="163"/>
      <c r="J485" s="107"/>
      <c r="K485" s="112"/>
      <c r="L485" s="107"/>
      <c r="M485" s="109"/>
    </row>
    <row r="486" spans="1:13" s="41" customFormat="1">
      <c r="A486" s="111"/>
      <c r="B486" s="159"/>
      <c r="C486" s="159"/>
      <c r="D486" s="160"/>
      <c r="E486" s="161"/>
      <c r="F486" s="161"/>
      <c r="G486" s="107"/>
      <c r="H486" s="107"/>
      <c r="I486" s="163"/>
      <c r="J486" s="107"/>
      <c r="K486" s="112"/>
      <c r="L486" s="107"/>
      <c r="M486" s="109"/>
    </row>
    <row r="487" spans="1:13" s="41" customFormat="1">
      <c r="A487" s="111"/>
      <c r="B487" s="159"/>
      <c r="C487" s="159"/>
      <c r="D487" s="160"/>
      <c r="E487" s="161"/>
      <c r="F487" s="161"/>
      <c r="G487" s="107"/>
      <c r="H487" s="107"/>
      <c r="I487" s="163"/>
      <c r="J487" s="107"/>
      <c r="K487" s="112"/>
      <c r="L487" s="107"/>
      <c r="M487" s="109"/>
    </row>
    <row r="488" spans="1:13" s="41" customFormat="1">
      <c r="A488" s="111"/>
      <c r="B488" s="162"/>
      <c r="C488" s="162"/>
      <c r="D488" s="160"/>
      <c r="E488" s="161"/>
      <c r="F488" s="161"/>
      <c r="G488" s="107"/>
      <c r="H488" s="107"/>
      <c r="I488" s="163"/>
      <c r="J488" s="107"/>
      <c r="K488" s="112"/>
      <c r="L488" s="107"/>
      <c r="M488" s="109"/>
    </row>
    <row r="489" spans="1:13" s="41" customFormat="1">
      <c r="A489" s="111"/>
      <c r="B489" s="159"/>
      <c r="C489" s="159"/>
      <c r="D489" s="160"/>
      <c r="E489" s="161"/>
      <c r="F489" s="161"/>
      <c r="G489" s="107"/>
      <c r="H489" s="107"/>
      <c r="I489" s="163"/>
      <c r="J489" s="107"/>
      <c r="K489" s="112"/>
      <c r="L489" s="107"/>
      <c r="M489" s="109"/>
    </row>
    <row r="490" spans="1:13" s="41" customFormat="1">
      <c r="A490" s="111"/>
      <c r="B490" s="162"/>
      <c r="C490" s="162"/>
      <c r="D490" s="160"/>
      <c r="E490" s="161"/>
      <c r="F490" s="161"/>
      <c r="G490" s="107"/>
      <c r="H490" s="107"/>
      <c r="I490" s="163"/>
      <c r="J490" s="107"/>
      <c r="K490" s="112"/>
      <c r="L490" s="107"/>
      <c r="M490" s="109"/>
    </row>
    <row r="491" spans="1:13" s="41" customFormat="1">
      <c r="A491" s="111"/>
      <c r="B491" s="159"/>
      <c r="C491" s="159"/>
      <c r="D491" s="160"/>
      <c r="E491" s="161"/>
      <c r="F491" s="161"/>
      <c r="G491" s="107"/>
      <c r="H491" s="107"/>
      <c r="I491" s="163"/>
      <c r="J491" s="107"/>
      <c r="K491" s="112"/>
      <c r="L491" s="107"/>
      <c r="M491" s="109"/>
    </row>
    <row r="492" spans="1:13" s="41" customFormat="1">
      <c r="A492" s="111"/>
      <c r="B492" s="159"/>
      <c r="C492" s="159"/>
      <c r="D492" s="160"/>
      <c r="E492" s="161"/>
      <c r="F492" s="161"/>
      <c r="G492" s="107"/>
      <c r="H492" s="107"/>
      <c r="I492" s="163"/>
      <c r="J492" s="107"/>
      <c r="K492" s="112"/>
      <c r="L492" s="107"/>
      <c r="M492" s="109"/>
    </row>
    <row r="493" spans="1:13" s="41" customFormat="1">
      <c r="A493" s="111"/>
      <c r="B493" s="159"/>
      <c r="C493" s="159"/>
      <c r="D493" s="160"/>
      <c r="E493" s="161"/>
      <c r="F493" s="161"/>
      <c r="G493" s="107"/>
      <c r="H493" s="107"/>
      <c r="I493" s="163"/>
      <c r="J493" s="107"/>
      <c r="K493" s="112"/>
      <c r="L493" s="107"/>
      <c r="M493" s="109"/>
    </row>
    <row r="494" spans="1:13" s="41" customFormat="1">
      <c r="A494" s="111"/>
      <c r="B494" s="159"/>
      <c r="C494" s="159"/>
      <c r="D494" s="160"/>
      <c r="E494" s="161"/>
      <c r="F494" s="168"/>
      <c r="G494" s="107"/>
      <c r="H494" s="107"/>
      <c r="I494" s="163"/>
      <c r="J494" s="107"/>
      <c r="K494" s="169"/>
      <c r="L494" s="107"/>
      <c r="M494" s="109"/>
    </row>
    <row r="495" spans="1:13" s="41" customFormat="1">
      <c r="A495" s="111"/>
      <c r="B495" s="159"/>
      <c r="C495" s="159"/>
      <c r="D495" s="160"/>
      <c r="E495" s="161"/>
      <c r="F495" s="161"/>
      <c r="G495" s="107"/>
      <c r="H495" s="107"/>
      <c r="I495" s="163"/>
      <c r="J495" s="107"/>
      <c r="K495" s="112"/>
      <c r="L495" s="107"/>
      <c r="M495" s="109"/>
    </row>
    <row r="496" spans="1:13" s="41" customFormat="1">
      <c r="A496" s="111"/>
      <c r="B496" s="159"/>
      <c r="C496" s="159"/>
      <c r="D496" s="160"/>
      <c r="E496" s="161"/>
      <c r="F496" s="161"/>
      <c r="G496" s="107"/>
      <c r="H496" s="107"/>
      <c r="I496" s="163"/>
      <c r="J496" s="107"/>
      <c r="K496" s="112"/>
      <c r="L496" s="107"/>
      <c r="M496" s="109"/>
    </row>
    <row r="497" spans="1:13" s="41" customFormat="1">
      <c r="A497" s="111"/>
      <c r="B497" s="159"/>
      <c r="C497" s="159"/>
      <c r="D497" s="160"/>
      <c r="E497" s="168"/>
      <c r="F497" s="168"/>
      <c r="G497" s="107"/>
      <c r="H497" s="107"/>
      <c r="I497" s="163"/>
      <c r="J497" s="107"/>
      <c r="K497" s="112"/>
      <c r="L497" s="107"/>
      <c r="M497" s="109"/>
    </row>
    <row r="498" spans="1:13" s="41" customFormat="1">
      <c r="A498" s="111"/>
      <c r="B498" s="159"/>
      <c r="C498" s="159"/>
      <c r="D498" s="160"/>
      <c r="E498" s="161"/>
      <c r="F498" s="161"/>
      <c r="G498" s="107"/>
      <c r="H498" s="107"/>
      <c r="I498" s="163"/>
      <c r="J498" s="107"/>
      <c r="K498" s="112"/>
      <c r="L498" s="107"/>
      <c r="M498" s="109"/>
    </row>
    <row r="499" spans="1:13" s="41" customFormat="1">
      <c r="A499" s="111"/>
      <c r="B499" s="162"/>
      <c r="C499" s="162"/>
      <c r="D499" s="160"/>
      <c r="E499" s="161"/>
      <c r="F499" s="161"/>
      <c r="G499" s="107"/>
      <c r="H499" s="107"/>
      <c r="I499" s="163"/>
      <c r="J499" s="107"/>
      <c r="K499" s="112"/>
      <c r="L499" s="107"/>
      <c r="M499" s="109"/>
    </row>
    <row r="500" spans="1:13" s="41" customFormat="1">
      <c r="A500" s="111"/>
      <c r="B500" s="159"/>
      <c r="C500" s="159"/>
      <c r="D500" s="160"/>
      <c r="E500" s="161"/>
      <c r="F500" s="161"/>
      <c r="G500" s="107"/>
      <c r="H500" s="107"/>
      <c r="I500" s="163"/>
      <c r="J500" s="107"/>
      <c r="K500" s="112"/>
      <c r="L500" s="107"/>
      <c r="M500" s="109"/>
    </row>
    <row r="501" spans="1:13" s="41" customFormat="1">
      <c r="A501" s="111"/>
      <c r="B501" s="159"/>
      <c r="C501" s="159"/>
      <c r="D501" s="160"/>
      <c r="E501" s="161"/>
      <c r="F501" s="161"/>
      <c r="G501" s="107"/>
      <c r="H501" s="107"/>
      <c r="I501" s="163"/>
      <c r="J501" s="107"/>
      <c r="K501" s="112"/>
      <c r="L501" s="107"/>
      <c r="M501" s="109"/>
    </row>
    <row r="502" spans="1:13" s="41" customFormat="1">
      <c r="A502" s="111"/>
      <c r="B502" s="162"/>
      <c r="C502" s="162"/>
      <c r="D502" s="160"/>
      <c r="E502" s="161"/>
      <c r="F502" s="161"/>
      <c r="G502" s="107"/>
      <c r="H502" s="107"/>
      <c r="I502" s="163"/>
      <c r="J502" s="107"/>
      <c r="K502" s="112"/>
      <c r="L502" s="107"/>
      <c r="M502" s="109"/>
    </row>
    <row r="503" spans="1:13" s="41" customFormat="1">
      <c r="A503" s="111"/>
      <c r="B503" s="159"/>
      <c r="C503" s="159"/>
      <c r="D503" s="160"/>
      <c r="E503" s="161"/>
      <c r="F503" s="161"/>
      <c r="G503" s="107"/>
      <c r="H503" s="107"/>
      <c r="I503" s="163"/>
      <c r="J503" s="107"/>
      <c r="K503" s="112"/>
      <c r="L503" s="107"/>
      <c r="M503" s="109"/>
    </row>
    <row r="504" spans="1:13" s="41" customFormat="1">
      <c r="A504" s="111"/>
      <c r="B504" s="159"/>
      <c r="C504" s="159"/>
      <c r="D504" s="160"/>
      <c r="E504" s="161"/>
      <c r="F504" s="161"/>
      <c r="G504" s="107"/>
      <c r="H504" s="107"/>
      <c r="I504" s="163"/>
      <c r="J504" s="107"/>
      <c r="K504" s="112"/>
      <c r="L504" s="107"/>
      <c r="M504" s="109"/>
    </row>
    <row r="505" spans="1:13" s="41" customFormat="1">
      <c r="A505" s="111"/>
      <c r="B505" s="159"/>
      <c r="C505" s="159"/>
      <c r="D505" s="160"/>
      <c r="E505" s="161"/>
      <c r="F505" s="161"/>
      <c r="G505" s="107"/>
      <c r="H505" s="107"/>
      <c r="I505" s="163"/>
      <c r="J505" s="107"/>
      <c r="K505" s="112"/>
      <c r="L505" s="107"/>
      <c r="M505" s="109"/>
    </row>
    <row r="506" spans="1:13" s="41" customFormat="1">
      <c r="A506" s="111"/>
      <c r="B506" s="159"/>
      <c r="C506" s="159"/>
      <c r="D506" s="166"/>
      <c r="E506" s="167"/>
      <c r="F506" s="167"/>
      <c r="G506" s="107"/>
      <c r="H506" s="107"/>
      <c r="I506" s="163"/>
      <c r="J506" s="107"/>
      <c r="K506" s="112"/>
      <c r="L506" s="107"/>
      <c r="M506" s="109"/>
    </row>
    <row r="507" spans="1:13" s="41" customFormat="1">
      <c r="A507" s="111"/>
      <c r="B507" s="159"/>
      <c r="C507" s="159"/>
      <c r="D507" s="160"/>
      <c r="E507" s="161"/>
      <c r="F507" s="161"/>
      <c r="G507" s="107"/>
      <c r="H507" s="107"/>
      <c r="I507" s="163"/>
      <c r="J507" s="107"/>
      <c r="K507" s="112"/>
      <c r="L507" s="107"/>
      <c r="M507" s="109"/>
    </row>
    <row r="508" spans="1:13" s="41" customFormat="1">
      <c r="A508" s="111"/>
      <c r="B508" s="159"/>
      <c r="C508" s="159"/>
      <c r="D508" s="160"/>
      <c r="E508" s="161"/>
      <c r="F508" s="168"/>
      <c r="G508" s="107"/>
      <c r="H508" s="107"/>
      <c r="I508" s="163"/>
      <c r="J508" s="107"/>
      <c r="K508" s="112"/>
      <c r="L508" s="107"/>
      <c r="M508" s="109"/>
    </row>
    <row r="509" spans="1:13" s="41" customFormat="1">
      <c r="A509" s="111"/>
      <c r="B509" s="159"/>
      <c r="C509" s="159"/>
      <c r="D509" s="160"/>
      <c r="E509" s="161"/>
      <c r="F509" s="168"/>
      <c r="G509" s="107"/>
      <c r="H509" s="107"/>
      <c r="I509" s="163"/>
      <c r="J509" s="107"/>
      <c r="K509" s="112"/>
      <c r="L509" s="107"/>
      <c r="M509" s="109"/>
    </row>
    <row r="510" spans="1:13" s="41" customFormat="1">
      <c r="A510" s="111"/>
      <c r="B510" s="159"/>
      <c r="C510" s="159"/>
      <c r="D510" s="160"/>
      <c r="E510" s="161"/>
      <c r="F510" s="161"/>
      <c r="G510" s="107"/>
      <c r="H510" s="107"/>
      <c r="I510" s="163"/>
      <c r="J510" s="107"/>
      <c r="K510" s="112"/>
      <c r="L510" s="107"/>
      <c r="M510" s="109"/>
    </row>
    <row r="511" spans="1:13" s="41" customFormat="1">
      <c r="A511" s="111"/>
      <c r="B511" s="159"/>
      <c r="C511" s="159"/>
      <c r="D511" s="160"/>
      <c r="E511" s="161"/>
      <c r="F511" s="161"/>
      <c r="G511" s="107"/>
      <c r="H511" s="107"/>
      <c r="I511" s="163"/>
      <c r="J511" s="107"/>
      <c r="K511" s="112"/>
      <c r="L511" s="107"/>
      <c r="M511" s="109"/>
    </row>
    <row r="512" spans="1:13" s="41" customFormat="1">
      <c r="A512" s="111"/>
      <c r="B512" s="159"/>
      <c r="C512" s="159"/>
      <c r="D512" s="160"/>
      <c r="E512" s="161"/>
      <c r="F512" s="161"/>
      <c r="G512" s="107"/>
      <c r="H512" s="107"/>
      <c r="I512" s="163"/>
      <c r="J512" s="107"/>
      <c r="K512" s="112"/>
      <c r="L512" s="107"/>
      <c r="M512" s="109"/>
    </row>
    <row r="513" spans="1:13" s="41" customFormat="1">
      <c r="A513" s="111"/>
      <c r="B513" s="159"/>
      <c r="C513" s="159"/>
      <c r="D513" s="160"/>
      <c r="E513" s="161"/>
      <c r="F513" s="161"/>
      <c r="G513" s="107"/>
      <c r="H513" s="107"/>
      <c r="I513" s="163"/>
      <c r="J513" s="107"/>
      <c r="K513" s="112"/>
      <c r="L513" s="107"/>
      <c r="M513" s="109"/>
    </row>
    <row r="514" spans="1:13" s="41" customFormat="1">
      <c r="A514" s="111"/>
      <c r="B514" s="159"/>
      <c r="C514" s="159"/>
      <c r="D514" s="160"/>
      <c r="E514" s="161"/>
      <c r="F514" s="161"/>
      <c r="G514" s="107"/>
      <c r="H514" s="107"/>
      <c r="I514" s="163"/>
      <c r="J514" s="107"/>
      <c r="K514" s="112"/>
      <c r="L514" s="107"/>
      <c r="M514" s="109"/>
    </row>
    <row r="515" spans="1:13" s="41" customFormat="1">
      <c r="A515" s="111"/>
      <c r="B515" s="159"/>
      <c r="C515" s="159"/>
      <c r="D515" s="160"/>
      <c r="E515" s="161"/>
      <c r="F515" s="161"/>
      <c r="G515" s="107"/>
      <c r="H515" s="107"/>
      <c r="I515" s="163"/>
      <c r="J515" s="107"/>
      <c r="K515" s="112"/>
      <c r="L515" s="107"/>
      <c r="M515" s="109"/>
    </row>
    <row r="516" spans="1:13" s="41" customFormat="1">
      <c r="A516" s="111"/>
      <c r="B516" s="159"/>
      <c r="C516" s="159"/>
      <c r="D516" s="160"/>
      <c r="E516" s="161"/>
      <c r="F516" s="161"/>
      <c r="G516" s="107"/>
      <c r="H516" s="107"/>
      <c r="I516" s="163"/>
      <c r="J516" s="107"/>
      <c r="K516" s="112"/>
      <c r="L516" s="107"/>
      <c r="M516" s="109"/>
    </row>
    <row r="517" spans="1:13" s="41" customFormat="1">
      <c r="A517" s="111"/>
      <c r="B517" s="159"/>
      <c r="C517" s="159"/>
      <c r="D517" s="160"/>
      <c r="E517" s="161"/>
      <c r="F517" s="161"/>
      <c r="G517" s="107"/>
      <c r="H517" s="107"/>
      <c r="I517" s="163"/>
      <c r="J517" s="107"/>
      <c r="K517" s="112"/>
      <c r="L517" s="107"/>
      <c r="M517" s="109"/>
    </row>
    <row r="518" spans="1:13" s="41" customFormat="1">
      <c r="A518" s="111"/>
      <c r="B518" s="159"/>
      <c r="C518" s="159"/>
      <c r="D518" s="160"/>
      <c r="E518" s="161"/>
      <c r="F518" s="161"/>
      <c r="G518" s="107"/>
      <c r="H518" s="107"/>
      <c r="I518" s="163"/>
      <c r="J518" s="107"/>
      <c r="K518" s="112"/>
      <c r="L518" s="107"/>
      <c r="M518" s="109"/>
    </row>
    <row r="519" spans="1:13" s="41" customFormat="1">
      <c r="A519" s="111"/>
      <c r="B519" s="159"/>
      <c r="C519" s="159"/>
      <c r="D519" s="160"/>
      <c r="E519" s="161"/>
      <c r="F519" s="161"/>
      <c r="G519" s="107"/>
      <c r="H519" s="107"/>
      <c r="I519" s="163"/>
      <c r="J519" s="107"/>
      <c r="K519" s="112"/>
      <c r="L519" s="107"/>
      <c r="M519" s="109"/>
    </row>
    <row r="520" spans="1:13" s="41" customFormat="1">
      <c r="A520" s="111"/>
      <c r="B520" s="162"/>
      <c r="C520" s="162"/>
      <c r="D520" s="160"/>
      <c r="E520" s="161"/>
      <c r="F520" s="161"/>
      <c r="G520" s="107"/>
      <c r="H520" s="107"/>
      <c r="I520" s="163"/>
      <c r="J520" s="107"/>
      <c r="K520" s="112"/>
      <c r="L520" s="107"/>
      <c r="M520" s="109"/>
    </row>
    <row r="521" spans="1:13" s="41" customFormat="1">
      <c r="A521" s="111"/>
      <c r="B521" s="162"/>
      <c r="C521" s="162"/>
      <c r="D521" s="160"/>
      <c r="E521" s="161"/>
      <c r="F521" s="161"/>
      <c r="G521" s="107"/>
      <c r="H521" s="107"/>
      <c r="I521" s="163"/>
      <c r="J521" s="107"/>
      <c r="K521" s="112"/>
      <c r="L521" s="107"/>
      <c r="M521" s="109"/>
    </row>
    <row r="522" spans="1:13" s="41" customFormat="1">
      <c r="A522" s="111"/>
      <c r="B522" s="159"/>
      <c r="C522" s="159"/>
      <c r="D522" s="160"/>
      <c r="E522" s="161"/>
      <c r="F522" s="161"/>
      <c r="G522" s="107"/>
      <c r="H522" s="107"/>
      <c r="I522" s="163"/>
      <c r="J522" s="107"/>
      <c r="K522" s="112"/>
      <c r="L522" s="107"/>
      <c r="M522" s="109"/>
    </row>
    <row r="523" spans="1:13" s="41" customFormat="1">
      <c r="A523" s="111"/>
      <c r="B523" s="159"/>
      <c r="C523" s="159"/>
      <c r="D523" s="160"/>
      <c r="E523" s="161"/>
      <c r="F523" s="161"/>
      <c r="G523" s="107"/>
      <c r="H523" s="107"/>
      <c r="I523" s="163"/>
      <c r="J523" s="107"/>
      <c r="K523" s="112"/>
      <c r="L523" s="107"/>
      <c r="M523" s="109"/>
    </row>
    <row r="524" spans="1:13" s="41" customFormat="1">
      <c r="A524" s="111"/>
      <c r="B524" s="159"/>
      <c r="C524" s="159"/>
      <c r="D524" s="170"/>
      <c r="E524" s="171"/>
      <c r="F524" s="171"/>
      <c r="G524" s="107"/>
      <c r="H524" s="107"/>
      <c r="I524" s="163"/>
      <c r="J524" s="107"/>
      <c r="K524" s="112"/>
      <c r="L524" s="107"/>
      <c r="M524" s="109"/>
    </row>
    <row r="525" spans="1:13" s="41" customFormat="1">
      <c r="A525" s="111"/>
      <c r="B525" s="159"/>
      <c r="C525" s="159"/>
      <c r="D525" s="160"/>
      <c r="E525" s="161"/>
      <c r="F525" s="161"/>
      <c r="G525" s="107"/>
      <c r="H525" s="107"/>
      <c r="I525" s="163"/>
      <c r="J525" s="107"/>
      <c r="K525" s="112"/>
      <c r="L525" s="107"/>
      <c r="M525" s="109"/>
    </row>
    <row r="526" spans="1:13" s="41" customFormat="1">
      <c r="A526" s="111"/>
      <c r="B526" s="159"/>
      <c r="C526" s="159"/>
      <c r="D526" s="160"/>
      <c r="E526" s="161"/>
      <c r="F526" s="161"/>
      <c r="G526" s="107"/>
      <c r="H526" s="107"/>
      <c r="I526" s="163"/>
      <c r="J526" s="107"/>
      <c r="K526" s="112"/>
      <c r="L526" s="107"/>
      <c r="M526" s="109"/>
    </row>
    <row r="527" spans="1:13" s="41" customFormat="1">
      <c r="A527" s="111"/>
      <c r="B527" s="159"/>
      <c r="C527" s="159"/>
      <c r="D527" s="160"/>
      <c r="E527" s="161"/>
      <c r="F527" s="161"/>
      <c r="G527" s="107"/>
      <c r="H527" s="107"/>
      <c r="I527" s="163"/>
      <c r="J527" s="107"/>
      <c r="K527" s="112"/>
      <c r="L527" s="107"/>
      <c r="M527" s="109"/>
    </row>
    <row r="528" spans="1:13" s="41" customFormat="1">
      <c r="A528" s="111"/>
      <c r="B528" s="159"/>
      <c r="C528" s="159"/>
      <c r="D528" s="160"/>
      <c r="E528" s="168"/>
      <c r="F528" s="168"/>
      <c r="G528" s="107"/>
      <c r="H528" s="107"/>
      <c r="I528" s="163"/>
      <c r="J528" s="107"/>
      <c r="K528" s="112"/>
      <c r="L528" s="107"/>
      <c r="M528" s="109"/>
    </row>
    <row r="529" spans="1:13" s="41" customFormat="1">
      <c r="A529" s="111"/>
      <c r="B529" s="159"/>
      <c r="C529" s="159"/>
      <c r="D529" s="160"/>
      <c r="E529" s="161"/>
      <c r="F529" s="161"/>
      <c r="G529" s="107"/>
      <c r="H529" s="107"/>
      <c r="I529" s="163"/>
      <c r="J529" s="107"/>
      <c r="K529" s="112"/>
      <c r="L529" s="107"/>
      <c r="M529" s="109"/>
    </row>
    <row r="530" spans="1:13" s="41" customFormat="1">
      <c r="A530" s="111"/>
      <c r="B530" s="159"/>
      <c r="C530" s="159"/>
      <c r="D530" s="160"/>
      <c r="E530" s="161"/>
      <c r="F530" s="161"/>
      <c r="G530" s="107"/>
      <c r="H530" s="107"/>
      <c r="I530" s="163"/>
      <c r="J530" s="107"/>
      <c r="K530" s="112"/>
      <c r="L530" s="107"/>
      <c r="M530" s="109"/>
    </row>
    <row r="531" spans="1:13" s="41" customFormat="1">
      <c r="A531" s="111"/>
      <c r="B531" s="159"/>
      <c r="C531" s="159"/>
      <c r="D531" s="160"/>
      <c r="E531" s="161"/>
      <c r="F531" s="161"/>
      <c r="G531" s="107"/>
      <c r="H531" s="107"/>
      <c r="I531" s="163"/>
      <c r="J531" s="107"/>
      <c r="K531" s="112"/>
      <c r="L531" s="107"/>
      <c r="M531" s="109"/>
    </row>
    <row r="532" spans="1:13" s="41" customFormat="1">
      <c r="A532" s="111"/>
      <c r="B532" s="162"/>
      <c r="C532" s="162"/>
      <c r="D532" s="170"/>
      <c r="E532" s="171"/>
      <c r="F532" s="171"/>
      <c r="G532" s="107"/>
      <c r="H532" s="107"/>
      <c r="I532" s="163"/>
      <c r="J532" s="107"/>
      <c r="K532" s="112"/>
      <c r="L532" s="107"/>
      <c r="M532" s="109"/>
    </row>
    <row r="533" spans="1:13" s="41" customFormat="1">
      <c r="A533" s="111"/>
      <c r="B533" s="159"/>
      <c r="C533" s="159"/>
      <c r="D533" s="160"/>
      <c r="E533" s="161"/>
      <c r="F533" s="161"/>
      <c r="G533" s="107"/>
      <c r="H533" s="107"/>
      <c r="I533" s="163"/>
      <c r="J533" s="107"/>
      <c r="K533" s="112"/>
      <c r="L533" s="107"/>
      <c r="M533" s="109"/>
    </row>
    <row r="534" spans="1:13" s="41" customFormat="1">
      <c r="A534" s="111"/>
      <c r="B534" s="162"/>
      <c r="C534" s="162"/>
      <c r="D534" s="160"/>
      <c r="E534" s="161"/>
      <c r="F534" s="161"/>
      <c r="G534" s="107"/>
      <c r="H534" s="107"/>
      <c r="I534" s="163"/>
      <c r="J534" s="107"/>
      <c r="K534" s="112"/>
      <c r="L534" s="107"/>
      <c r="M534" s="109"/>
    </row>
    <row r="535" spans="1:13" s="41" customFormat="1">
      <c r="A535" s="111"/>
      <c r="B535" s="159"/>
      <c r="C535" s="159"/>
      <c r="D535" s="160"/>
      <c r="E535" s="161"/>
      <c r="F535" s="161"/>
      <c r="G535" s="107"/>
      <c r="H535" s="107"/>
      <c r="I535" s="163"/>
      <c r="J535" s="107"/>
      <c r="K535" s="112"/>
      <c r="L535" s="107"/>
      <c r="M535" s="109"/>
    </row>
    <row r="536" spans="1:13" s="41" customFormat="1">
      <c r="A536" s="111"/>
      <c r="B536" s="159"/>
      <c r="C536" s="159"/>
      <c r="D536" s="160"/>
      <c r="E536" s="161"/>
      <c r="F536" s="161"/>
      <c r="G536" s="107"/>
      <c r="H536" s="107"/>
      <c r="I536" s="163"/>
      <c r="J536" s="107"/>
      <c r="K536" s="112"/>
      <c r="L536" s="107"/>
      <c r="M536" s="109"/>
    </row>
    <row r="537" spans="1:13" s="41" customFormat="1">
      <c r="A537" s="111"/>
      <c r="B537" s="159"/>
      <c r="C537" s="159"/>
      <c r="D537" s="160"/>
      <c r="E537" s="161"/>
      <c r="F537" s="161"/>
      <c r="G537" s="107"/>
      <c r="H537" s="107"/>
      <c r="I537" s="163"/>
      <c r="J537" s="107"/>
      <c r="K537" s="112"/>
      <c r="L537" s="107"/>
      <c r="M537" s="109"/>
    </row>
    <row r="538" spans="1:13" s="41" customFormat="1">
      <c r="A538" s="111"/>
      <c r="B538" s="159"/>
      <c r="C538" s="159"/>
      <c r="D538" s="160"/>
      <c r="E538" s="161"/>
      <c r="F538" s="161"/>
      <c r="G538" s="107"/>
      <c r="H538" s="107"/>
      <c r="I538" s="163"/>
      <c r="J538" s="107"/>
      <c r="K538" s="112"/>
      <c r="L538" s="107"/>
      <c r="M538" s="109"/>
    </row>
    <row r="539" spans="1:13" s="41" customFormat="1">
      <c r="A539" s="111"/>
      <c r="B539" s="159"/>
      <c r="C539" s="159"/>
      <c r="D539" s="160"/>
      <c r="E539" s="161"/>
      <c r="F539" s="161"/>
      <c r="G539" s="107"/>
      <c r="H539" s="107"/>
      <c r="I539" s="163"/>
      <c r="J539" s="107"/>
      <c r="K539" s="112"/>
      <c r="L539" s="107"/>
      <c r="M539" s="109"/>
    </row>
    <row r="540" spans="1:13" s="41" customFormat="1">
      <c r="A540" s="111"/>
      <c r="B540" s="159"/>
      <c r="C540" s="159"/>
      <c r="D540" s="160"/>
      <c r="E540" s="161"/>
      <c r="F540" s="161"/>
      <c r="G540" s="107"/>
      <c r="H540" s="107"/>
      <c r="I540" s="163"/>
      <c r="J540" s="107"/>
      <c r="K540" s="112"/>
      <c r="L540" s="107"/>
      <c r="M540" s="109"/>
    </row>
    <row r="541" spans="1:13" s="41" customFormat="1">
      <c r="A541" s="111"/>
      <c r="B541" s="159"/>
      <c r="C541" s="159"/>
      <c r="D541" s="160"/>
      <c r="E541" s="161"/>
      <c r="F541" s="161"/>
      <c r="G541" s="107"/>
      <c r="H541" s="107"/>
      <c r="I541" s="163"/>
      <c r="J541" s="107"/>
      <c r="K541" s="112"/>
      <c r="L541" s="107"/>
      <c r="M541" s="109"/>
    </row>
    <row r="542" spans="1:13" s="41" customFormat="1">
      <c r="A542" s="111"/>
      <c r="B542" s="159"/>
      <c r="C542" s="159"/>
      <c r="D542" s="160"/>
      <c r="E542" s="161"/>
      <c r="F542" s="161"/>
      <c r="G542" s="107"/>
      <c r="H542" s="107"/>
      <c r="I542" s="163"/>
      <c r="J542" s="107"/>
      <c r="K542" s="112"/>
      <c r="L542" s="107"/>
      <c r="M542" s="109"/>
    </row>
    <row r="543" spans="1:13" s="41" customFormat="1">
      <c r="A543" s="111"/>
      <c r="B543" s="159"/>
      <c r="C543" s="159"/>
      <c r="D543" s="160"/>
      <c r="E543" s="161"/>
      <c r="F543" s="161"/>
      <c r="G543" s="107"/>
      <c r="H543" s="107"/>
      <c r="I543" s="163"/>
      <c r="J543" s="107"/>
      <c r="K543" s="112"/>
      <c r="L543" s="107"/>
      <c r="M543" s="109"/>
    </row>
    <row r="544" spans="1:13" s="41" customFormat="1">
      <c r="A544" s="111"/>
      <c r="B544" s="159"/>
      <c r="C544" s="159"/>
      <c r="D544" s="160"/>
      <c r="E544" s="161"/>
      <c r="F544" s="161"/>
      <c r="G544" s="107"/>
      <c r="H544" s="107"/>
      <c r="I544" s="163"/>
      <c r="J544" s="107"/>
      <c r="K544" s="112"/>
      <c r="L544" s="107"/>
      <c r="M544" s="109"/>
    </row>
    <row r="545" spans="1:13" s="41" customFormat="1">
      <c r="A545" s="111"/>
      <c r="B545" s="159"/>
      <c r="C545" s="159"/>
      <c r="D545" s="160"/>
      <c r="E545" s="161"/>
      <c r="F545" s="161"/>
      <c r="G545" s="107"/>
      <c r="H545" s="107"/>
      <c r="I545" s="163"/>
      <c r="J545" s="107"/>
      <c r="K545" s="112"/>
      <c r="L545" s="107"/>
      <c r="M545" s="109"/>
    </row>
    <row r="546" spans="1:13" s="41" customFormat="1">
      <c r="A546" s="111"/>
      <c r="B546" s="159"/>
      <c r="C546" s="159"/>
      <c r="D546" s="160"/>
      <c r="E546" s="161"/>
      <c r="F546" s="161"/>
      <c r="G546" s="107"/>
      <c r="H546" s="107"/>
      <c r="I546" s="163"/>
      <c r="J546" s="107"/>
      <c r="K546" s="112"/>
      <c r="L546" s="107"/>
      <c r="M546" s="109"/>
    </row>
    <row r="547" spans="1:13" s="41" customFormat="1">
      <c r="A547" s="111"/>
      <c r="B547" s="159"/>
      <c r="C547" s="159"/>
      <c r="D547" s="160"/>
      <c r="E547" s="161"/>
      <c r="F547" s="161"/>
      <c r="G547" s="107"/>
      <c r="H547" s="107"/>
      <c r="I547" s="163"/>
      <c r="J547" s="107"/>
      <c r="K547" s="112"/>
      <c r="L547" s="107"/>
      <c r="M547" s="109"/>
    </row>
    <row r="548" spans="1:13" s="41" customFormat="1">
      <c r="A548" s="111"/>
      <c r="B548" s="159"/>
      <c r="C548" s="159"/>
      <c r="D548" s="160"/>
      <c r="E548" s="161"/>
      <c r="F548" s="161"/>
      <c r="G548" s="107"/>
      <c r="H548" s="107"/>
      <c r="I548" s="163"/>
      <c r="J548" s="107"/>
      <c r="K548" s="112"/>
      <c r="L548" s="107"/>
      <c r="M548" s="109"/>
    </row>
    <row r="549" spans="1:13" s="41" customFormat="1">
      <c r="A549" s="111"/>
      <c r="B549" s="159"/>
      <c r="C549" s="159"/>
      <c r="D549" s="160"/>
      <c r="E549" s="161"/>
      <c r="F549" s="161"/>
      <c r="G549" s="107"/>
      <c r="H549" s="107"/>
      <c r="I549" s="163"/>
      <c r="J549" s="107"/>
      <c r="K549" s="112"/>
      <c r="L549" s="107"/>
      <c r="M549" s="109"/>
    </row>
    <row r="550" spans="1:13" s="41" customFormat="1">
      <c r="A550" s="111"/>
      <c r="B550" s="159"/>
      <c r="C550" s="159"/>
      <c r="D550" s="160"/>
      <c r="E550" s="168"/>
      <c r="F550" s="161"/>
      <c r="G550" s="107"/>
      <c r="H550" s="107"/>
      <c r="I550" s="163"/>
      <c r="J550" s="107"/>
      <c r="K550" s="112"/>
      <c r="L550" s="107"/>
      <c r="M550" s="109"/>
    </row>
    <row r="551" spans="1:13" s="41" customFormat="1">
      <c r="A551" s="111"/>
      <c r="B551" s="159"/>
      <c r="C551" s="159"/>
      <c r="D551" s="160"/>
      <c r="E551" s="161"/>
      <c r="F551" s="172"/>
      <c r="G551" s="107"/>
      <c r="H551" s="107"/>
      <c r="I551" s="163"/>
      <c r="J551" s="107"/>
      <c r="K551" s="112"/>
      <c r="L551" s="107"/>
      <c r="M551" s="109"/>
    </row>
    <row r="552" spans="1:13" s="41" customFormat="1">
      <c r="A552" s="111"/>
      <c r="B552" s="162"/>
      <c r="C552" s="162"/>
      <c r="D552" s="119"/>
      <c r="E552" s="173"/>
      <c r="F552" s="173"/>
      <c r="G552" s="107"/>
      <c r="H552" s="107"/>
      <c r="I552" s="163"/>
      <c r="J552" s="107"/>
      <c r="K552" s="112"/>
      <c r="L552" s="107"/>
      <c r="M552" s="109"/>
    </row>
    <row r="553" spans="1:13" s="41" customFormat="1">
      <c r="A553" s="111"/>
      <c r="B553" s="159"/>
      <c r="C553" s="159"/>
      <c r="D553" s="160"/>
      <c r="E553" s="161"/>
      <c r="F553" s="161"/>
      <c r="G553" s="107"/>
      <c r="H553" s="107"/>
      <c r="I553" s="163"/>
      <c r="J553" s="107"/>
      <c r="K553" s="112"/>
      <c r="L553" s="107"/>
      <c r="M553" s="109"/>
    </row>
    <row r="554" spans="1:13" s="41" customFormat="1">
      <c r="A554" s="111"/>
      <c r="B554" s="159"/>
      <c r="C554" s="159"/>
      <c r="D554" s="160"/>
      <c r="E554" s="161"/>
      <c r="F554" s="161"/>
      <c r="G554" s="107"/>
      <c r="H554" s="107"/>
      <c r="I554" s="163"/>
      <c r="J554" s="107"/>
      <c r="K554" s="112"/>
      <c r="L554" s="107"/>
      <c r="M554" s="109"/>
    </row>
    <row r="555" spans="1:13" s="41" customFormat="1">
      <c r="A555" s="111"/>
      <c r="B555" s="159"/>
      <c r="C555" s="159"/>
      <c r="D555" s="160"/>
      <c r="E555" s="161"/>
      <c r="F555" s="161"/>
      <c r="G555" s="107"/>
      <c r="H555" s="107"/>
      <c r="I555" s="163"/>
      <c r="J555" s="107"/>
      <c r="K555" s="112"/>
      <c r="L555" s="107"/>
      <c r="M555" s="109"/>
    </row>
    <row r="556" spans="1:13" s="41" customFormat="1">
      <c r="A556" s="111"/>
      <c r="B556" s="162"/>
      <c r="C556" s="162"/>
      <c r="D556" s="160"/>
      <c r="E556" s="161"/>
      <c r="F556" s="161"/>
      <c r="G556" s="107"/>
      <c r="H556" s="107"/>
      <c r="I556" s="163"/>
      <c r="J556" s="107"/>
      <c r="K556" s="112"/>
      <c r="L556" s="107"/>
      <c r="M556" s="109"/>
    </row>
    <row r="557" spans="1:13" s="41" customFormat="1">
      <c r="A557" s="111"/>
      <c r="B557" s="159"/>
      <c r="C557" s="159"/>
      <c r="D557" s="160"/>
      <c r="E557" s="168"/>
      <c r="F557" s="168"/>
      <c r="G557" s="107"/>
      <c r="H557" s="107"/>
      <c r="I557" s="163"/>
      <c r="J557" s="107"/>
      <c r="K557" s="112"/>
      <c r="L557" s="107"/>
      <c r="M557" s="109"/>
    </row>
    <row r="558" spans="1:13" s="41" customFormat="1">
      <c r="A558" s="111"/>
      <c r="B558" s="159"/>
      <c r="C558" s="159"/>
      <c r="D558" s="160"/>
      <c r="E558" s="161"/>
      <c r="F558" s="161"/>
      <c r="G558" s="107"/>
      <c r="H558" s="107"/>
      <c r="I558" s="163"/>
      <c r="J558" s="107"/>
      <c r="K558" s="112"/>
      <c r="L558" s="107"/>
      <c r="M558" s="109"/>
    </row>
    <row r="559" spans="1:13" s="41" customFormat="1">
      <c r="A559" s="111"/>
      <c r="B559" s="159"/>
      <c r="C559" s="159"/>
      <c r="D559" s="160"/>
      <c r="E559" s="161"/>
      <c r="F559" s="161"/>
      <c r="G559" s="107"/>
      <c r="H559" s="107"/>
      <c r="I559" s="163"/>
      <c r="J559" s="107"/>
      <c r="K559" s="112"/>
      <c r="L559" s="107"/>
      <c r="M559" s="109"/>
    </row>
    <row r="560" spans="1:13" s="41" customFormat="1">
      <c r="A560" s="111"/>
      <c r="B560" s="159"/>
      <c r="C560" s="159"/>
      <c r="D560" s="160"/>
      <c r="E560" s="161"/>
      <c r="F560" s="161"/>
      <c r="G560" s="107"/>
      <c r="H560" s="107"/>
      <c r="I560" s="163"/>
      <c r="J560" s="107"/>
      <c r="K560" s="112"/>
      <c r="L560" s="107"/>
      <c r="M560" s="109"/>
    </row>
    <row r="561" spans="1:13" s="41" customFormat="1">
      <c r="A561" s="111"/>
      <c r="B561" s="159"/>
      <c r="C561" s="159"/>
      <c r="D561" s="160"/>
      <c r="E561" s="161"/>
      <c r="F561" s="161"/>
      <c r="G561" s="107"/>
      <c r="H561" s="107"/>
      <c r="I561" s="163"/>
      <c r="J561" s="107"/>
      <c r="K561" s="112"/>
      <c r="L561" s="107"/>
      <c r="M561" s="109"/>
    </row>
    <row r="562" spans="1:13" s="41" customFormat="1">
      <c r="A562" s="111"/>
      <c r="B562" s="159"/>
      <c r="C562" s="159"/>
      <c r="D562" s="160"/>
      <c r="E562" s="168"/>
      <c r="F562" s="168"/>
      <c r="G562" s="107"/>
      <c r="H562" s="107"/>
      <c r="I562" s="163"/>
      <c r="J562" s="107"/>
      <c r="K562" s="112"/>
      <c r="L562" s="107"/>
      <c r="M562" s="109"/>
    </row>
    <row r="563" spans="1:13" s="41" customFormat="1">
      <c r="A563" s="111"/>
      <c r="B563" s="159"/>
      <c r="C563" s="159"/>
      <c r="D563" s="160"/>
      <c r="E563" s="161"/>
      <c r="F563" s="161"/>
      <c r="G563" s="107"/>
      <c r="H563" s="107"/>
      <c r="I563" s="163"/>
      <c r="J563" s="107"/>
      <c r="K563" s="112"/>
      <c r="L563" s="107"/>
      <c r="M563" s="109"/>
    </row>
    <row r="564" spans="1:13" s="41" customFormat="1">
      <c r="A564" s="111"/>
      <c r="B564" s="162"/>
      <c r="C564" s="162"/>
      <c r="D564" s="160"/>
      <c r="E564" s="161"/>
      <c r="F564" s="161"/>
      <c r="G564" s="107"/>
      <c r="H564" s="107"/>
      <c r="I564" s="163"/>
      <c r="J564" s="107"/>
      <c r="K564" s="112"/>
      <c r="L564" s="107"/>
      <c r="M564" s="109"/>
    </row>
    <row r="565" spans="1:13" s="41" customFormat="1">
      <c r="A565" s="111"/>
      <c r="B565" s="162"/>
      <c r="C565" s="162"/>
      <c r="D565" s="160"/>
      <c r="E565" s="161"/>
      <c r="F565" s="161"/>
      <c r="G565" s="107"/>
      <c r="H565" s="107"/>
      <c r="I565" s="163"/>
      <c r="J565" s="107"/>
      <c r="K565" s="112"/>
      <c r="L565" s="107"/>
      <c r="M565" s="109"/>
    </row>
    <row r="566" spans="1:13" s="41" customFormat="1">
      <c r="A566" s="111"/>
      <c r="B566" s="159"/>
      <c r="C566" s="159"/>
      <c r="D566" s="160"/>
      <c r="E566" s="161"/>
      <c r="F566" s="161"/>
      <c r="G566" s="107"/>
      <c r="H566" s="107"/>
      <c r="I566" s="163"/>
      <c r="J566" s="107"/>
      <c r="K566" s="112"/>
      <c r="L566" s="107"/>
      <c r="M566" s="109"/>
    </row>
    <row r="567" spans="1:13" s="41" customFormat="1">
      <c r="A567" s="111"/>
      <c r="B567" s="159"/>
      <c r="C567" s="159"/>
      <c r="D567" s="160"/>
      <c r="E567" s="161"/>
      <c r="F567" s="161"/>
      <c r="G567" s="107"/>
      <c r="H567" s="107"/>
      <c r="I567" s="163"/>
      <c r="J567" s="107"/>
      <c r="K567" s="112"/>
      <c r="L567" s="107"/>
      <c r="M567" s="109"/>
    </row>
    <row r="568" spans="1:13" s="41" customFormat="1">
      <c r="A568" s="111"/>
      <c r="B568" s="159"/>
      <c r="C568" s="159"/>
      <c r="D568" s="160"/>
      <c r="E568" s="161"/>
      <c r="F568" s="161"/>
      <c r="G568" s="107"/>
      <c r="H568" s="107"/>
      <c r="I568" s="163"/>
      <c r="J568" s="107"/>
      <c r="K568" s="112"/>
      <c r="L568" s="107"/>
      <c r="M568" s="109"/>
    </row>
    <row r="569" spans="1:13" s="41" customFormat="1">
      <c r="A569" s="111"/>
      <c r="B569" s="159"/>
      <c r="C569" s="159"/>
      <c r="D569" s="160"/>
      <c r="E569" s="161"/>
      <c r="F569" s="161"/>
      <c r="G569" s="107"/>
      <c r="H569" s="107"/>
      <c r="I569" s="163"/>
      <c r="J569" s="107"/>
      <c r="K569" s="112"/>
      <c r="L569" s="107"/>
      <c r="M569" s="109"/>
    </row>
    <row r="570" spans="1:13" s="41" customFormat="1">
      <c r="A570" s="111"/>
      <c r="B570" s="162"/>
      <c r="C570" s="162"/>
      <c r="D570" s="160"/>
      <c r="E570" s="161"/>
      <c r="F570" s="161"/>
      <c r="G570" s="107"/>
      <c r="H570" s="107"/>
      <c r="I570" s="163"/>
      <c r="J570" s="107"/>
      <c r="K570" s="112"/>
      <c r="L570" s="107"/>
      <c r="M570" s="109"/>
    </row>
    <row r="571" spans="1:13" s="41" customFormat="1">
      <c r="A571" s="111"/>
      <c r="B571" s="159"/>
      <c r="C571" s="159"/>
      <c r="D571" s="160"/>
      <c r="E571" s="161"/>
      <c r="F571" s="161"/>
      <c r="G571" s="107"/>
      <c r="H571" s="107"/>
      <c r="I571" s="163"/>
      <c r="J571" s="107"/>
      <c r="K571" s="112"/>
      <c r="L571" s="107"/>
      <c r="M571" s="109"/>
    </row>
    <row r="572" spans="1:13" s="41" customFormat="1">
      <c r="A572" s="111"/>
      <c r="B572" s="162"/>
      <c r="C572" s="162"/>
      <c r="D572" s="160"/>
      <c r="E572" s="161"/>
      <c r="F572" s="161"/>
      <c r="G572" s="107"/>
      <c r="H572" s="107"/>
      <c r="I572" s="163"/>
      <c r="J572" s="107"/>
      <c r="K572" s="112"/>
      <c r="L572" s="107"/>
      <c r="M572" s="109"/>
    </row>
    <row r="573" spans="1:13" s="41" customFormat="1">
      <c r="A573" s="111"/>
      <c r="B573" s="159"/>
      <c r="C573" s="159"/>
      <c r="D573" s="160"/>
      <c r="E573" s="161"/>
      <c r="F573" s="161"/>
      <c r="G573" s="107"/>
      <c r="H573" s="107"/>
      <c r="I573" s="163"/>
      <c r="J573" s="107"/>
      <c r="K573" s="112"/>
      <c r="L573" s="107"/>
      <c r="M573" s="109"/>
    </row>
    <row r="574" spans="1:13" s="41" customFormat="1">
      <c r="A574" s="111"/>
      <c r="B574" s="159"/>
      <c r="C574" s="159"/>
      <c r="D574" s="160"/>
      <c r="E574" s="161"/>
      <c r="F574" s="161"/>
      <c r="G574" s="107"/>
      <c r="H574" s="107"/>
      <c r="I574" s="163"/>
      <c r="J574" s="107"/>
      <c r="K574" s="112"/>
      <c r="L574" s="107"/>
      <c r="M574" s="109"/>
    </row>
    <row r="575" spans="1:13" s="41" customFormat="1">
      <c r="A575" s="111"/>
      <c r="B575" s="159"/>
      <c r="C575" s="159"/>
      <c r="D575" s="160"/>
      <c r="E575" s="161"/>
      <c r="F575" s="161"/>
      <c r="G575" s="107"/>
      <c r="H575" s="107"/>
      <c r="I575" s="163"/>
      <c r="J575" s="107"/>
      <c r="K575" s="112"/>
      <c r="L575" s="107"/>
      <c r="M575" s="109"/>
    </row>
    <row r="576" spans="1:13" s="41" customFormat="1">
      <c r="A576" s="111"/>
      <c r="B576" s="162"/>
      <c r="C576" s="162"/>
      <c r="D576" s="164"/>
      <c r="E576" s="165"/>
      <c r="F576" s="165"/>
      <c r="G576" s="107"/>
      <c r="H576" s="107"/>
      <c r="I576" s="163"/>
      <c r="J576" s="107"/>
      <c r="K576" s="112"/>
      <c r="L576" s="107"/>
      <c r="M576" s="109"/>
    </row>
    <row r="577" spans="1:13" s="41" customFormat="1">
      <c r="A577" s="111"/>
      <c r="B577" s="159"/>
      <c r="C577" s="159"/>
      <c r="D577" s="160"/>
      <c r="E577" s="161"/>
      <c r="F577" s="161"/>
      <c r="G577" s="107"/>
      <c r="H577" s="107"/>
      <c r="I577" s="163"/>
      <c r="J577" s="107"/>
      <c r="K577" s="112"/>
      <c r="L577" s="107"/>
      <c r="M577" s="109"/>
    </row>
    <row r="578" spans="1:13" s="41" customFormat="1">
      <c r="A578" s="111"/>
      <c r="B578" s="159"/>
      <c r="C578" s="159"/>
      <c r="D578" s="166"/>
      <c r="E578" s="167"/>
      <c r="F578" s="167"/>
      <c r="G578" s="107"/>
      <c r="H578" s="107"/>
      <c r="I578" s="163"/>
      <c r="J578" s="107"/>
      <c r="K578" s="112"/>
      <c r="L578" s="107"/>
      <c r="M578" s="109"/>
    </row>
    <row r="579" spans="1:13" s="41" customFormat="1">
      <c r="A579" s="111"/>
      <c r="B579" s="162"/>
      <c r="C579" s="162"/>
      <c r="D579" s="160"/>
      <c r="E579" s="161"/>
      <c r="F579" s="161"/>
      <c r="G579" s="107"/>
      <c r="H579" s="107"/>
      <c r="I579" s="163"/>
      <c r="J579" s="107"/>
      <c r="K579" s="112"/>
      <c r="L579" s="107"/>
      <c r="M579" s="109"/>
    </row>
    <row r="580" spans="1:13" s="41" customFormat="1">
      <c r="A580" s="111"/>
      <c r="B580" s="159"/>
      <c r="C580" s="159"/>
      <c r="D580" s="160"/>
      <c r="E580" s="161"/>
      <c r="F580" s="161"/>
      <c r="G580" s="107"/>
      <c r="H580" s="107"/>
      <c r="I580" s="163"/>
      <c r="J580" s="107"/>
      <c r="K580" s="112"/>
      <c r="L580" s="107"/>
      <c r="M580" s="109"/>
    </row>
    <row r="581" spans="1:13" s="41" customFormat="1">
      <c r="A581" s="111"/>
      <c r="B581" s="159"/>
      <c r="C581" s="159"/>
      <c r="D581" s="160"/>
      <c r="E581" s="161"/>
      <c r="F581" s="161"/>
      <c r="G581" s="107"/>
      <c r="H581" s="107"/>
      <c r="I581" s="163"/>
      <c r="J581" s="107"/>
      <c r="K581" s="112"/>
      <c r="L581" s="107"/>
      <c r="M581" s="109"/>
    </row>
    <row r="582" spans="1:13" s="41" customFormat="1">
      <c r="A582" s="111"/>
      <c r="B582" s="159"/>
      <c r="C582" s="159"/>
      <c r="D582" s="160"/>
      <c r="E582" s="161"/>
      <c r="F582" s="161"/>
      <c r="G582" s="107"/>
      <c r="H582" s="107"/>
      <c r="I582" s="163"/>
      <c r="J582" s="107"/>
      <c r="K582" s="112"/>
      <c r="L582" s="107"/>
      <c r="M582" s="109"/>
    </row>
    <row r="583" spans="1:13" s="41" customFormat="1">
      <c r="A583" s="111"/>
      <c r="B583" s="159"/>
      <c r="C583" s="159"/>
      <c r="D583" s="160"/>
      <c r="E583" s="161"/>
      <c r="F583" s="161"/>
      <c r="G583" s="107"/>
      <c r="H583" s="107"/>
      <c r="I583" s="163"/>
      <c r="J583" s="107"/>
      <c r="K583" s="112"/>
      <c r="L583" s="107"/>
      <c r="M583" s="109"/>
    </row>
    <row r="584" spans="1:13" s="41" customFormat="1">
      <c r="A584" s="111"/>
      <c r="B584" s="159"/>
      <c r="C584" s="159"/>
      <c r="D584" s="160"/>
      <c r="E584" s="161"/>
      <c r="F584" s="161"/>
      <c r="G584" s="107"/>
      <c r="H584" s="107"/>
      <c r="I584" s="163"/>
      <c r="J584" s="107"/>
      <c r="K584" s="112"/>
      <c r="L584" s="107"/>
      <c r="M584" s="109"/>
    </row>
    <row r="585" spans="1:13" s="41" customFormat="1">
      <c r="A585" s="111"/>
      <c r="B585" s="162"/>
      <c r="C585" s="162"/>
      <c r="D585" s="160"/>
      <c r="E585" s="161"/>
      <c r="F585" s="161"/>
      <c r="G585" s="107"/>
      <c r="H585" s="107"/>
      <c r="I585" s="163"/>
      <c r="J585" s="107"/>
      <c r="K585" s="112"/>
      <c r="L585" s="107"/>
      <c r="M585" s="109"/>
    </row>
    <row r="586" spans="1:13" s="41" customFormat="1">
      <c r="A586" s="111"/>
      <c r="B586" s="159"/>
      <c r="C586" s="159"/>
      <c r="D586" s="160"/>
      <c r="E586" s="161"/>
      <c r="F586" s="161"/>
      <c r="G586" s="107"/>
      <c r="H586" s="107"/>
      <c r="I586" s="163"/>
      <c r="J586" s="107"/>
      <c r="K586" s="112"/>
      <c r="L586" s="107"/>
      <c r="M586" s="109"/>
    </row>
    <row r="587" spans="1:13" s="41" customFormat="1">
      <c r="A587" s="111"/>
      <c r="B587" s="159"/>
      <c r="C587" s="159"/>
      <c r="D587" s="160"/>
      <c r="E587" s="161"/>
      <c r="F587" s="161"/>
      <c r="G587" s="107"/>
      <c r="H587" s="107"/>
      <c r="I587" s="163"/>
      <c r="J587" s="107"/>
      <c r="K587" s="112"/>
      <c r="L587" s="107"/>
      <c r="M587" s="109"/>
    </row>
    <row r="588" spans="1:13" s="41" customFormat="1">
      <c r="A588" s="111"/>
      <c r="B588" s="159"/>
      <c r="C588" s="159"/>
      <c r="D588" s="160"/>
      <c r="E588" s="161"/>
      <c r="F588" s="161"/>
      <c r="G588" s="107"/>
      <c r="H588" s="107"/>
      <c r="I588" s="163"/>
      <c r="J588" s="107"/>
      <c r="K588" s="112"/>
      <c r="L588" s="107"/>
      <c r="M588" s="109"/>
    </row>
    <row r="589" spans="1:13" s="41" customFormat="1">
      <c r="A589" s="111"/>
      <c r="B589" s="159"/>
      <c r="C589" s="159"/>
      <c r="D589" s="160"/>
      <c r="E589" s="161"/>
      <c r="F589" s="161"/>
      <c r="G589" s="107"/>
      <c r="H589" s="107"/>
      <c r="I589" s="163"/>
      <c r="J589" s="107"/>
      <c r="K589" s="112"/>
      <c r="L589" s="107"/>
      <c r="M589" s="109"/>
    </row>
    <row r="590" spans="1:13" s="41" customFormat="1">
      <c r="A590" s="111"/>
      <c r="B590" s="159"/>
      <c r="C590" s="159"/>
      <c r="D590" s="160"/>
      <c r="E590" s="161"/>
      <c r="F590" s="161"/>
      <c r="G590" s="107"/>
      <c r="H590" s="107"/>
      <c r="I590" s="163"/>
      <c r="J590" s="107"/>
      <c r="K590" s="112"/>
      <c r="L590" s="107"/>
      <c r="M590" s="109"/>
    </row>
    <row r="591" spans="1:13" s="41" customFormat="1">
      <c r="A591" s="111"/>
      <c r="B591" s="159"/>
      <c r="C591" s="159"/>
      <c r="D591" s="160"/>
      <c r="E591" s="161"/>
      <c r="F591" s="161"/>
      <c r="G591" s="107"/>
      <c r="H591" s="107"/>
      <c r="I591" s="163"/>
      <c r="J591" s="107"/>
      <c r="K591" s="112"/>
      <c r="L591" s="107"/>
      <c r="M591" s="109"/>
    </row>
    <row r="592" spans="1:13" s="41" customFormat="1">
      <c r="A592" s="111"/>
      <c r="B592" s="2"/>
      <c r="C592" s="2"/>
      <c r="D592" s="174">
        <f>COUNTA(D458:D591)</f>
        <v>0</v>
      </c>
      <c r="E592" s="125"/>
      <c r="F592" s="125"/>
      <c r="G592" s="125">
        <f t="shared" ref="G592:M592" si="40">COUNTA(G8:G591)</f>
        <v>450</v>
      </c>
      <c r="H592" s="125">
        <f t="shared" si="40"/>
        <v>0</v>
      </c>
      <c r="I592" s="125">
        <f t="shared" si="40"/>
        <v>450</v>
      </c>
      <c r="J592" s="125">
        <f t="shared" si="40"/>
        <v>0</v>
      </c>
      <c r="K592" s="125">
        <f t="shared" si="40"/>
        <v>450</v>
      </c>
      <c r="L592" s="125">
        <f t="shared" si="40"/>
        <v>62</v>
      </c>
      <c r="M592" s="125">
        <f t="shared" si="40"/>
        <v>450</v>
      </c>
    </row>
    <row r="593" spans="1:1">
      <c r="A593" s="126"/>
    </row>
  </sheetData>
  <conditionalFormatting sqref="M8:M591">
    <cfRule type="cellIs" dxfId="3" priority="2" operator="equal">
      <formula>"Juin"</formula>
    </cfRule>
    <cfRule type="cellIs" dxfId="2" priority="3" operator="equal">
      <formula>"Rattrapage"</formula>
    </cfRule>
    <cfRule type="cellIs" dxfId="1" priority="4" operator="equal">
      <formula>"Juin"</formula>
    </cfRule>
    <cfRule type="cellIs" dxfId="0" priority="5" operator="equal">
      <formula>"Synthèse"</formula>
    </cfRule>
  </conditionalFormatting>
  <dataValidations count="2">
    <dataValidation type="decimal" allowBlank="1" showInputMessage="1" showErrorMessage="1" sqref="F458:F591 D458:D591 E460:E591">
      <formula1>0</formula1>
      <formula2>20</formula2>
    </dataValidation>
    <dataValidation type="decimal" allowBlank="1" showInputMessage="1" showErrorMessage="1" sqref="L329:L457 L327 L8:L194 L196:L197 L199:L325 D12:D13 D15:D16 D28 D35 D37 D40:D41 D43 D61 D64:D65">
      <formula1>30</formula1>
      <formula2>60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RESULTAT JUIN1</vt:lpstr>
      <vt:lpstr>PHARMACOL</vt:lpstr>
      <vt:lpstr>SEMIOLO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kerrour</dc:creator>
  <cp:lastModifiedBy>kerrour</cp:lastModifiedBy>
  <dcterms:created xsi:type="dcterms:W3CDTF">2017-08-28T09:48:19Z</dcterms:created>
  <dcterms:modified xsi:type="dcterms:W3CDTF">2017-08-28T10:02:21Z</dcterms:modified>
</cp:coreProperties>
</file>