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75" windowWidth="11535" windowHeight="9300"/>
  </bookViews>
  <sheets>
    <sheet name="Feuil1" sheetId="1" r:id="rId1"/>
    <sheet name="Feuil2" sheetId="2" r:id="rId2"/>
    <sheet name="Feuil3" sheetId="3" r:id="rId3"/>
  </sheets>
  <definedNames>
    <definedName name="année">Feuil2!$C$2:$C$13</definedName>
    <definedName name="ferie">Feuil2!$G$3:$S$15</definedName>
    <definedName name="service">Feuil2!$D$2:$D$5</definedName>
    <definedName name="trimestre">Feuil2!$E$2:$E$5</definedName>
    <definedName name="_xlnm.Print_Area" localSheetId="0">Feuil1!$A$1:$N$54</definedName>
  </definedNames>
  <calcPr calcId="125725"/>
</workbook>
</file>

<file path=xl/calcChain.xml><?xml version="1.0" encoding="utf-8"?>
<calcChain xmlns="http://schemas.openxmlformats.org/spreadsheetml/2006/main">
  <c r="I17" i="1"/>
  <c r="E17"/>
  <c r="A18"/>
  <c r="E18"/>
  <c r="J19"/>
  <c r="I19" s="1"/>
  <c r="F19"/>
  <c r="E19" s="1"/>
  <c r="B19"/>
  <c r="B9" s="1"/>
  <c r="B10" s="1"/>
  <c r="B11" s="1"/>
  <c r="B12" s="1"/>
  <c r="B13" s="1"/>
  <c r="B14" s="1"/>
  <c r="B15" s="1"/>
  <c r="A17"/>
  <c r="A9" l="1"/>
  <c r="B20"/>
  <c r="B21" s="1"/>
  <c r="B22" s="1"/>
  <c r="B23" s="1"/>
  <c r="F20"/>
  <c r="F21" s="1"/>
  <c r="F22" s="1"/>
  <c r="J20"/>
  <c r="A10" l="1"/>
  <c r="E20"/>
  <c r="E21"/>
  <c r="F23"/>
  <c r="E22"/>
  <c r="I20"/>
  <c r="J21"/>
  <c r="A11" l="1"/>
  <c r="F24"/>
  <c r="E23"/>
  <c r="J22"/>
  <c r="I21"/>
  <c r="A12" l="1"/>
  <c r="F25"/>
  <c r="E24"/>
  <c r="J23"/>
  <c r="I22"/>
  <c r="S15" i="2"/>
  <c r="R15"/>
  <c r="Q15"/>
  <c r="P15"/>
  <c r="O15"/>
  <c r="N15"/>
  <c r="M15"/>
  <c r="L15"/>
  <c r="K15"/>
  <c r="J15"/>
  <c r="I15"/>
  <c r="H15"/>
  <c r="S14"/>
  <c r="R14"/>
  <c r="Q14"/>
  <c r="P14"/>
  <c r="O14"/>
  <c r="N14"/>
  <c r="M14"/>
  <c r="L14"/>
  <c r="K14"/>
  <c r="J14"/>
  <c r="I14"/>
  <c r="H14"/>
  <c r="S13"/>
  <c r="R13"/>
  <c r="Q13"/>
  <c r="P13"/>
  <c r="O13"/>
  <c r="N13"/>
  <c r="M13"/>
  <c r="L13"/>
  <c r="K13"/>
  <c r="J13"/>
  <c r="I13"/>
  <c r="H13"/>
  <c r="S12"/>
  <c r="R12"/>
  <c r="Q12"/>
  <c r="P12"/>
  <c r="O12"/>
  <c r="N12"/>
  <c r="M12"/>
  <c r="L12"/>
  <c r="K12"/>
  <c r="J12"/>
  <c r="I12"/>
  <c r="H12"/>
  <c r="S11"/>
  <c r="R11"/>
  <c r="Q11"/>
  <c r="P11"/>
  <c r="O11"/>
  <c r="N11"/>
  <c r="M11"/>
  <c r="L11"/>
  <c r="K11"/>
  <c r="J11"/>
  <c r="I11"/>
  <c r="H11"/>
  <c r="S7"/>
  <c r="R7"/>
  <c r="Q7"/>
  <c r="P7"/>
  <c r="O7"/>
  <c r="N7"/>
  <c r="M7"/>
  <c r="L7"/>
  <c r="K7"/>
  <c r="J7"/>
  <c r="I7"/>
  <c r="H7"/>
  <c r="S6"/>
  <c r="R6"/>
  <c r="Q6"/>
  <c r="P6"/>
  <c r="O6"/>
  <c r="N6"/>
  <c r="M6"/>
  <c r="L6"/>
  <c r="K6"/>
  <c r="J6"/>
  <c r="I6"/>
  <c r="H6"/>
  <c r="S4"/>
  <c r="S10" s="1"/>
  <c r="R4"/>
  <c r="R10" s="1"/>
  <c r="Q4"/>
  <c r="Q10" s="1"/>
  <c r="P4"/>
  <c r="P10" s="1"/>
  <c r="O4"/>
  <c r="O10" s="1"/>
  <c r="N4"/>
  <c r="N10" s="1"/>
  <c r="M4"/>
  <c r="M10" s="1"/>
  <c r="L4"/>
  <c r="L10" s="1"/>
  <c r="K4"/>
  <c r="K10" s="1"/>
  <c r="J4"/>
  <c r="J10" s="1"/>
  <c r="I4"/>
  <c r="I10" s="1"/>
  <c r="H4"/>
  <c r="H10" s="1"/>
  <c r="S3"/>
  <c r="R3"/>
  <c r="Q3"/>
  <c r="P3"/>
  <c r="O3"/>
  <c r="N3"/>
  <c r="M3"/>
  <c r="L3"/>
  <c r="K3"/>
  <c r="J3"/>
  <c r="I3"/>
  <c r="H3"/>
  <c r="A13" i="1" l="1"/>
  <c r="A21"/>
  <c r="J24"/>
  <c r="I23"/>
  <c r="F26"/>
  <c r="E25"/>
  <c r="A19"/>
  <c r="A20"/>
  <c r="H5" i="2"/>
  <c r="J5"/>
  <c r="L5"/>
  <c r="N5"/>
  <c r="P5"/>
  <c r="R5"/>
  <c r="H8"/>
  <c r="J8"/>
  <c r="L8"/>
  <c r="N8"/>
  <c r="P8"/>
  <c r="R8"/>
  <c r="H9"/>
  <c r="J9"/>
  <c r="L9"/>
  <c r="N9"/>
  <c r="P9"/>
  <c r="R9"/>
  <c r="I5"/>
  <c r="K5"/>
  <c r="M5"/>
  <c r="O5"/>
  <c r="Q5"/>
  <c r="S5"/>
  <c r="I8"/>
  <c r="K8"/>
  <c r="M8"/>
  <c r="O8"/>
  <c r="Q8"/>
  <c r="S8"/>
  <c r="I9"/>
  <c r="K9"/>
  <c r="M9"/>
  <c r="O9"/>
  <c r="Q9"/>
  <c r="S9"/>
  <c r="I18" i="1"/>
  <c r="A15" l="1"/>
  <c r="A14"/>
  <c r="F27"/>
  <c r="E26"/>
  <c r="J25"/>
  <c r="I24"/>
  <c r="A22"/>
  <c r="A23" l="1"/>
  <c r="B24"/>
  <c r="J26"/>
  <c r="I25"/>
  <c r="F28"/>
  <c r="E27"/>
  <c r="B25" l="1"/>
  <c r="A24"/>
  <c r="F29"/>
  <c r="E28"/>
  <c r="J27"/>
  <c r="I26"/>
  <c r="J28" l="1"/>
  <c r="I27"/>
  <c r="F30"/>
  <c r="E29"/>
  <c r="B26"/>
  <c r="A25"/>
  <c r="B27" l="1"/>
  <c r="A26"/>
  <c r="F31"/>
  <c r="E30"/>
  <c r="J29"/>
  <c r="I28"/>
  <c r="J30" l="1"/>
  <c r="I29"/>
  <c r="F32"/>
  <c r="E31"/>
  <c r="B28"/>
  <c r="A27"/>
  <c r="B29" l="1"/>
  <c r="A28"/>
  <c r="F33"/>
  <c r="E32"/>
  <c r="J31"/>
  <c r="I30"/>
  <c r="J32" l="1"/>
  <c r="I31"/>
  <c r="F34"/>
  <c r="E33"/>
  <c r="B30"/>
  <c r="A29"/>
  <c r="B31" l="1"/>
  <c r="A30"/>
  <c r="F35"/>
  <c r="E34"/>
  <c r="J33"/>
  <c r="I32"/>
  <c r="J34" l="1"/>
  <c r="I33"/>
  <c r="B32"/>
  <c r="A31"/>
  <c r="F36"/>
  <c r="E35"/>
  <c r="F37" l="1"/>
  <c r="E36"/>
  <c r="B33"/>
  <c r="A32"/>
  <c r="J35"/>
  <c r="I34"/>
  <c r="J36" l="1"/>
  <c r="I35"/>
  <c r="B34"/>
  <c r="A33"/>
  <c r="F38"/>
  <c r="E37"/>
  <c r="F39" l="1"/>
  <c r="E38"/>
  <c r="B35"/>
  <c r="A34"/>
  <c r="J37"/>
  <c r="I36"/>
  <c r="B36" l="1"/>
  <c r="A35"/>
  <c r="F40"/>
  <c r="E39"/>
  <c r="J38"/>
  <c r="I37"/>
  <c r="J39" l="1"/>
  <c r="I38"/>
  <c r="B37"/>
  <c r="A36"/>
  <c r="F41"/>
  <c r="E40"/>
  <c r="F42" l="1"/>
  <c r="E41"/>
  <c r="B38"/>
  <c r="A37"/>
  <c r="J40"/>
  <c r="I39"/>
  <c r="B39" l="1"/>
  <c r="A38"/>
  <c r="F43"/>
  <c r="E42"/>
  <c r="J41"/>
  <c r="I40"/>
  <c r="J42" l="1"/>
  <c r="I41"/>
  <c r="B40"/>
  <c r="A39"/>
  <c r="F44"/>
  <c r="E43"/>
  <c r="F45" l="1"/>
  <c r="E44"/>
  <c r="J43"/>
  <c r="I42"/>
  <c r="B41"/>
  <c r="A40"/>
  <c r="B42" l="1"/>
  <c r="A41"/>
  <c r="J44"/>
  <c r="I43"/>
  <c r="F46"/>
  <c r="F47" s="1"/>
  <c r="F48" s="1"/>
  <c r="F49" s="1"/>
  <c r="E45"/>
  <c r="E46" l="1"/>
  <c r="J45"/>
  <c r="I44"/>
  <c r="B43"/>
  <c r="A42"/>
  <c r="B44" l="1"/>
  <c r="A43"/>
  <c r="J46"/>
  <c r="I45"/>
  <c r="E47"/>
  <c r="E48" l="1"/>
  <c r="J47"/>
  <c r="I46"/>
  <c r="B45"/>
  <c r="A44"/>
  <c r="B46" l="1"/>
  <c r="A45"/>
  <c r="J48"/>
  <c r="J49" s="1"/>
  <c r="I47"/>
  <c r="E49"/>
  <c r="I48" l="1"/>
  <c r="B47"/>
  <c r="A46"/>
  <c r="B48" l="1"/>
  <c r="A47"/>
  <c r="I49"/>
  <c r="B49" l="1"/>
  <c r="A48"/>
  <c r="A49" l="1"/>
</calcChain>
</file>

<file path=xl/sharedStrings.xml><?xml version="1.0" encoding="utf-8"?>
<sst xmlns="http://schemas.openxmlformats.org/spreadsheetml/2006/main" count="45" uniqueCount="40">
  <si>
    <t>JANVIER</t>
  </si>
  <si>
    <t>MARS</t>
  </si>
  <si>
    <t>mois</t>
  </si>
  <si>
    <t>FÉVRIER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</si>
  <si>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</si>
  <si>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</si>
  <si>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</si>
  <si>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</si>
  <si>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</si>
  <si>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</si>
  <si>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</si>
  <si>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</si>
  <si>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</si>
  <si>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année</t>
  </si>
  <si>
    <t>service</t>
  </si>
  <si>
    <t>trimestre</t>
  </si>
  <si>
    <t>T1</t>
  </si>
  <si>
    <t>T2</t>
  </si>
  <si>
    <t>T3</t>
  </si>
  <si>
    <t>T4</t>
  </si>
  <si>
    <t>jour férier</t>
  </si>
  <si>
    <t>date</t>
  </si>
  <si>
    <t>Jour de lan</t>
  </si>
  <si>
    <t>paques</t>
  </si>
  <si>
    <t>lundi paques</t>
  </si>
  <si>
    <t>fete du travail</t>
  </si>
  <si>
    <t>victoire 45</t>
  </si>
  <si>
    <t>Ascension</t>
  </si>
  <si>
    <t>Pentecôte</t>
  </si>
  <si>
    <t>Lundi pentecote</t>
  </si>
  <si>
    <t>Fête nationale</t>
  </si>
  <si>
    <t>Assomption</t>
  </si>
  <si>
    <t>Toussaint</t>
  </si>
  <si>
    <t>Armistice 1918</t>
  </si>
  <si>
    <t>Noel</t>
  </si>
  <si>
    <t>S1</t>
  </si>
  <si>
    <t>S2</t>
  </si>
  <si>
    <t>S3</t>
  </si>
  <si>
    <t>S4</t>
  </si>
  <si>
    <t xml:space="preserve">SEMAINE ARRIVEE </t>
  </si>
</sst>
</file>

<file path=xl/styles.xml><?xml version="1.0" encoding="utf-8"?>
<styleSheet xmlns="http://schemas.openxmlformats.org/spreadsheetml/2006/main">
  <numFmts count="3">
    <numFmt numFmtId="164" formatCode="mmmm"/>
    <numFmt numFmtId="165" formatCode="d"/>
    <numFmt numFmtId="166" formatCode="ddd"/>
  </numFmts>
  <fonts count="8">
    <font>
      <sz val="10"/>
      <name val="Arial"/>
    </font>
    <font>
      <b/>
      <sz val="12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sz val="10"/>
      <name val="Arial"/>
      <family val="2"/>
    </font>
    <font>
      <b/>
      <i/>
      <u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auto="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/>
    <xf numFmtId="49" fontId="7" fillId="0" borderId="0" xfId="0" applyNumberFormat="1" applyFont="1" applyFill="1" applyBorder="1" applyAlignment="1"/>
    <xf numFmtId="0" fontId="7" fillId="0" borderId="0" xfId="0" applyFont="1" applyFill="1" applyBorder="1" applyAlignment="1">
      <alignment wrapText="1"/>
    </xf>
    <xf numFmtId="0" fontId="2" fillId="0" borderId="0" xfId="0" applyNumberFormat="1" applyFont="1" applyAlignment="1">
      <alignment horizontal="center"/>
    </xf>
    <xf numFmtId="14" fontId="0" fillId="0" borderId="0" xfId="0" applyNumberFormat="1"/>
    <xf numFmtId="14" fontId="5" fillId="0" borderId="0" xfId="0" applyNumberFormat="1" applyFont="1"/>
    <xf numFmtId="166" fontId="0" fillId="3" borderId="0" xfId="0" applyNumberFormat="1" applyFill="1" applyBorder="1" applyAlignment="1">
      <alignment horizontal="center" vertical="center"/>
    </xf>
    <xf numFmtId="165" fontId="0" fillId="3" borderId="0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165" fontId="0" fillId="0" borderId="0" xfId="0" applyNumberFormat="1" applyAlignment="1">
      <alignment horizontal="center"/>
    </xf>
    <xf numFmtId="0" fontId="2" fillId="0" borderId="0" xfId="0" applyNumberFormat="1" applyFont="1" applyAlignment="1">
      <alignment horizontal="left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15">
    <dxf>
      <fill>
        <patternFill patternType="mediumGray"/>
      </fill>
    </dxf>
    <dxf>
      <fill>
        <patternFill patternType="mediumGray"/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mediumGray"/>
      </fill>
    </dxf>
    <dxf>
      <fill>
        <patternFill patternType="mediumGray"/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mediumGray"/>
      </fill>
    </dxf>
    <dxf>
      <fill>
        <patternFill patternType="mediumGray"/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mediumGray"/>
      </fill>
    </dxf>
    <dxf>
      <fill>
        <patternFill patternType="mediumGray"/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mediumGray"/>
      </fill>
    </dxf>
    <dxf>
      <fill>
        <patternFill patternType="mediumGray"/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P54"/>
  <sheetViews>
    <sheetView tabSelected="1" topLeftCell="A7" zoomScaleNormal="100" workbookViewId="0">
      <selection activeCell="A9" sqref="A9"/>
    </sheetView>
  </sheetViews>
  <sheetFormatPr baseColWidth="10" defaultRowHeight="12.75"/>
  <cols>
    <col min="1" max="1" width="6.28515625" customWidth="1"/>
    <col min="2" max="2" width="5" customWidth="1"/>
    <col min="3" max="3" width="3.28515625" customWidth="1"/>
    <col min="4" max="4" width="27.28515625" customWidth="1"/>
    <col min="5" max="5" width="4.85546875" customWidth="1"/>
    <col min="6" max="6" width="13.28515625" style="16" customWidth="1"/>
    <col min="7" max="7" width="3.42578125" customWidth="1"/>
    <col min="8" max="8" width="32.28515625" customWidth="1"/>
    <col min="9" max="9" width="6.42578125" customWidth="1"/>
    <col min="10" max="11" width="3.42578125" customWidth="1"/>
    <col min="12" max="12" width="18.7109375" customWidth="1"/>
    <col min="13" max="13" width="6.140625" customWidth="1"/>
    <col min="14" max="15" width="15.7109375" customWidth="1"/>
  </cols>
  <sheetData>
    <row r="1" spans="1:16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17"/>
      <c r="O1" s="17"/>
      <c r="P1" s="17"/>
    </row>
    <row r="2" spans="1:16" ht="18" customHeight="1">
      <c r="B2" s="21"/>
      <c r="C2" s="21"/>
      <c r="D2" s="21"/>
      <c r="E2" s="21"/>
      <c r="F2" s="21"/>
      <c r="G2" s="21"/>
      <c r="H2" s="34"/>
      <c r="I2" s="21"/>
      <c r="J2" s="21"/>
      <c r="K2" s="21"/>
      <c r="L2" s="21"/>
      <c r="M2" s="21"/>
      <c r="N2" s="18"/>
      <c r="O2" s="18"/>
      <c r="P2" s="18"/>
    </row>
    <row r="3" spans="1:16" ht="15">
      <c r="A3" s="1"/>
      <c r="B3" s="2"/>
      <c r="C3" s="3"/>
      <c r="D3" s="4"/>
      <c r="E3" s="4"/>
      <c r="F3" s="15"/>
      <c r="G3" s="4"/>
      <c r="H3" s="5"/>
      <c r="I3" s="5"/>
      <c r="J3" s="4"/>
      <c r="K3" s="4"/>
      <c r="L3" s="6"/>
      <c r="M3" s="2"/>
      <c r="N3" s="2"/>
      <c r="O3" s="4"/>
      <c r="P3" s="4"/>
    </row>
    <row r="4" spans="1:16">
      <c r="A4" s="7"/>
      <c r="B4" s="2"/>
      <c r="C4" s="3"/>
      <c r="D4" s="5"/>
      <c r="E4" s="5"/>
      <c r="F4" s="15"/>
      <c r="G4" s="5"/>
      <c r="H4" s="5"/>
      <c r="I4" s="5"/>
      <c r="J4" s="5"/>
      <c r="K4" s="5"/>
      <c r="L4" s="5"/>
      <c r="M4" s="8"/>
      <c r="N4" s="9"/>
      <c r="O4" s="35"/>
      <c r="P4" s="35"/>
    </row>
    <row r="5" spans="1:16">
      <c r="A5" s="7"/>
      <c r="B5" s="10"/>
      <c r="C5" s="3"/>
      <c r="H5" s="10"/>
      <c r="I5" s="10"/>
      <c r="M5" s="11"/>
    </row>
    <row r="6" spans="1:16">
      <c r="A6" s="7"/>
      <c r="B6" s="10"/>
      <c r="C6" s="3"/>
      <c r="H6" s="10"/>
      <c r="I6" s="10"/>
      <c r="M6" s="11"/>
    </row>
    <row r="7" spans="1:16">
      <c r="A7" s="7"/>
      <c r="B7" s="10"/>
      <c r="C7" s="3"/>
      <c r="H7" s="10"/>
      <c r="I7" s="10"/>
      <c r="M7" s="11"/>
    </row>
    <row r="8" spans="1:16">
      <c r="A8" s="7" t="s">
        <v>39</v>
      </c>
      <c r="B8" s="10"/>
      <c r="C8" s="3"/>
      <c r="H8" s="10"/>
      <c r="I8" s="10"/>
      <c r="M8" s="11"/>
    </row>
    <row r="9" spans="1:16">
      <c r="A9" s="24">
        <f>B9</f>
        <v>43094</v>
      </c>
      <c r="B9" s="33">
        <f>DATE(YEAR(B19),MONTH(B19),1 - WEEKDAY(DATE(YEAR(B19),MONTH(B19),0 ),2))</f>
        <v>43094</v>
      </c>
      <c r="C9" s="3"/>
      <c r="H9" s="10"/>
      <c r="I9" s="10"/>
      <c r="M9" s="11"/>
    </row>
    <row r="10" spans="1:16">
      <c r="A10" s="24">
        <f t="shared" ref="A10:A15" si="0">B10</f>
        <v>43095</v>
      </c>
      <c r="B10" s="33">
        <f>B9+1</f>
        <v>43095</v>
      </c>
      <c r="C10" s="3"/>
      <c r="H10" s="10"/>
      <c r="I10" s="10"/>
      <c r="M10" s="11"/>
    </row>
    <row r="11" spans="1:16">
      <c r="A11" s="24">
        <f t="shared" si="0"/>
        <v>43096</v>
      </c>
      <c r="B11" s="33">
        <f t="shared" ref="B11:B15" si="1">B10+1</f>
        <v>43096</v>
      </c>
      <c r="C11" s="3"/>
      <c r="H11" s="10"/>
      <c r="I11" s="10"/>
      <c r="M11" s="11"/>
    </row>
    <row r="12" spans="1:16">
      <c r="A12" s="24">
        <f t="shared" si="0"/>
        <v>43097</v>
      </c>
      <c r="B12" s="33">
        <f t="shared" si="1"/>
        <v>43097</v>
      </c>
      <c r="C12" s="3"/>
      <c r="H12" s="10"/>
      <c r="I12" s="10"/>
      <c r="M12" s="11"/>
    </row>
    <row r="13" spans="1:16">
      <c r="A13" s="24">
        <f t="shared" si="0"/>
        <v>43098</v>
      </c>
      <c r="B13" s="33">
        <f t="shared" si="1"/>
        <v>43098</v>
      </c>
      <c r="C13" s="3"/>
      <c r="H13" s="10"/>
      <c r="I13" s="10"/>
      <c r="M13" s="11"/>
    </row>
    <row r="14" spans="1:16">
      <c r="A14" s="24">
        <f t="shared" si="0"/>
        <v>43099</v>
      </c>
      <c r="B14" s="33">
        <f t="shared" si="1"/>
        <v>43099</v>
      </c>
      <c r="C14" s="3"/>
      <c r="H14" s="10"/>
      <c r="I14" s="10"/>
      <c r="M14" s="11"/>
    </row>
    <row r="15" spans="1:16">
      <c r="A15" s="24">
        <f t="shared" si="0"/>
        <v>43100</v>
      </c>
      <c r="B15" s="33">
        <f t="shared" si="1"/>
        <v>43100</v>
      </c>
      <c r="C15" s="3"/>
      <c r="H15" s="10"/>
      <c r="I15" s="10"/>
      <c r="M15" s="11"/>
    </row>
    <row r="16" spans="1:16">
      <c r="N16" s="29">
        <v>2018</v>
      </c>
      <c r="O16" s="30" t="s">
        <v>13</v>
      </c>
    </row>
    <row r="17" spans="1:15">
      <c r="A17" s="48" t="str">
        <f>IF(N18="T1","JANVIER",IF(N18="T2","AVRIL", IF(N18="T3","JUILLET",IF(N18="T4","OCTOBRE"))))</f>
        <v>JANVIER</v>
      </c>
      <c r="B17" s="49"/>
      <c r="C17" s="49"/>
      <c r="D17" s="50"/>
      <c r="E17" s="51" t="str">
        <f>IF(N18="T1","FEVRIER",IF(N18="T2","MAI", IF(N18="T3","AOUT",IF(N18="T4","NOVEMBRE"))))</f>
        <v>FEVRIER</v>
      </c>
      <c r="F17" s="52"/>
      <c r="G17" s="52"/>
      <c r="H17" s="53"/>
      <c r="I17" s="37" t="str">
        <f>IF(N18="T1","MARS",IF(N18="T2","JUIN", IF(N18="T3","SEPTEMBRE",IF(N18="T4","DECEMBRE"))))</f>
        <v>MARS</v>
      </c>
      <c r="J17" s="38"/>
      <c r="K17" s="38"/>
      <c r="L17" s="39"/>
      <c r="M17" s="19"/>
      <c r="N17" s="31" t="s">
        <v>35</v>
      </c>
      <c r="O17" s="30" t="s">
        <v>14</v>
      </c>
    </row>
    <row r="18" spans="1:15" ht="12.75" customHeight="1">
      <c r="A18" s="43" t="str">
        <f>N17</f>
        <v>S1</v>
      </c>
      <c r="B18" s="46"/>
      <c r="C18" s="46"/>
      <c r="D18" s="47"/>
      <c r="E18" s="43" t="str">
        <f>N17</f>
        <v>S1</v>
      </c>
      <c r="F18" s="44"/>
      <c r="G18" s="44"/>
      <c r="H18" s="45"/>
      <c r="I18" s="40" t="str">
        <f>N17</f>
        <v>S1</v>
      </c>
      <c r="J18" s="41"/>
      <c r="K18" s="41"/>
      <c r="L18" s="41"/>
      <c r="M18" s="20"/>
      <c r="N18" s="32" t="s">
        <v>16</v>
      </c>
      <c r="O18" s="30" t="s">
        <v>15</v>
      </c>
    </row>
    <row r="19" spans="1:15" ht="18" customHeight="1">
      <c r="A19" s="24">
        <f>B19</f>
        <v>43101</v>
      </c>
      <c r="B19" s="25">
        <f>DATE(N16,IF(N18="T1","1",IF(N18="T2","4", IF(N18="T3","7",IF(N18="T4","10")))),1)</f>
        <v>43101</v>
      </c>
      <c r="C19" s="26"/>
      <c r="D19" s="27"/>
      <c r="E19" s="24">
        <f>F19</f>
        <v>43132</v>
      </c>
      <c r="F19" s="25">
        <f>DATE(N16,IF(N18="T1","2",IF(N18="T2","5", IF(N18="T3","8",IF(N18="T4","11")))),1)</f>
        <v>43132</v>
      </c>
      <c r="G19" s="26"/>
      <c r="H19" s="27"/>
      <c r="I19" s="24">
        <f>J19</f>
        <v>43160</v>
      </c>
      <c r="J19" s="25">
        <f>DATE(N16,IF(N18="T1","3",IF(N18="T2","6", IF(N18="T3","9",IF(N18="T4","12")))),1)</f>
        <v>43160</v>
      </c>
      <c r="K19" s="26"/>
      <c r="L19" s="27"/>
      <c r="M19" s="13"/>
      <c r="N19" s="13"/>
    </row>
    <row r="20" spans="1:15" ht="18" customHeight="1">
      <c r="A20" s="24">
        <f t="shared" ref="A20:A49" si="2">B20</f>
        <v>43102</v>
      </c>
      <c r="B20" s="25">
        <f t="shared" ref="B20:B48" si="3">B19+1</f>
        <v>43102</v>
      </c>
      <c r="C20" s="26"/>
      <c r="D20" s="27"/>
      <c r="E20" s="24">
        <f t="shared" ref="E20:E49" si="4">F20</f>
        <v>43133</v>
      </c>
      <c r="F20" s="25">
        <f>F19+1</f>
        <v>43133</v>
      </c>
      <c r="G20" s="28"/>
      <c r="H20" s="27"/>
      <c r="I20" s="24">
        <f t="shared" ref="I20:I49" si="5">J20</f>
        <v>43161</v>
      </c>
      <c r="J20" s="25">
        <f>J19+1</f>
        <v>43161</v>
      </c>
      <c r="K20" s="26"/>
      <c r="L20" s="27"/>
      <c r="M20" s="13"/>
      <c r="N20" s="13"/>
    </row>
    <row r="21" spans="1:15" ht="18" customHeight="1">
      <c r="A21" s="24">
        <f t="shared" si="2"/>
        <v>43103</v>
      </c>
      <c r="B21" s="25">
        <f t="shared" si="3"/>
        <v>43103</v>
      </c>
      <c r="C21" s="26"/>
      <c r="D21" s="27"/>
      <c r="E21" s="24">
        <f t="shared" si="4"/>
        <v>43134</v>
      </c>
      <c r="F21" s="25">
        <f t="shared" ref="F21:F46" si="6">F20+1</f>
        <v>43134</v>
      </c>
      <c r="G21" s="26"/>
      <c r="H21" s="27"/>
      <c r="I21" s="24">
        <f t="shared" si="5"/>
        <v>43162</v>
      </c>
      <c r="J21" s="25">
        <f t="shared" ref="J21:J48" si="7">J20+1</f>
        <v>43162</v>
      </c>
      <c r="K21" s="26"/>
      <c r="L21" s="27"/>
      <c r="M21" s="12"/>
      <c r="N21" s="9"/>
    </row>
    <row r="22" spans="1:15" ht="18" customHeight="1">
      <c r="A22" s="24">
        <f t="shared" si="2"/>
        <v>43104</v>
      </c>
      <c r="B22" s="25">
        <f t="shared" si="3"/>
        <v>43104</v>
      </c>
      <c r="C22" s="26"/>
      <c r="D22" s="27"/>
      <c r="E22" s="24">
        <f t="shared" si="4"/>
        <v>43135</v>
      </c>
      <c r="F22" s="25">
        <f t="shared" si="6"/>
        <v>43135</v>
      </c>
      <c r="G22" s="28"/>
      <c r="H22" s="27"/>
      <c r="I22" s="24">
        <f t="shared" si="5"/>
        <v>43163</v>
      </c>
      <c r="J22" s="25">
        <f t="shared" si="7"/>
        <v>43163</v>
      </c>
      <c r="K22" s="28"/>
      <c r="L22" s="27"/>
      <c r="M22" s="14"/>
      <c r="N22" s="9"/>
    </row>
    <row r="23" spans="1:15" ht="18" customHeight="1">
      <c r="A23" s="24">
        <f t="shared" si="2"/>
        <v>43105</v>
      </c>
      <c r="B23" s="25">
        <f t="shared" si="3"/>
        <v>43105</v>
      </c>
      <c r="C23" s="26"/>
      <c r="D23" s="27"/>
      <c r="E23" s="24">
        <f t="shared" si="4"/>
        <v>43136</v>
      </c>
      <c r="F23" s="25">
        <f t="shared" si="6"/>
        <v>43136</v>
      </c>
      <c r="G23" s="28"/>
      <c r="H23" s="27"/>
      <c r="I23" s="24">
        <f t="shared" si="5"/>
        <v>43164</v>
      </c>
      <c r="J23" s="25">
        <f t="shared" si="7"/>
        <v>43164</v>
      </c>
      <c r="K23" s="28"/>
      <c r="L23" s="27"/>
      <c r="M23" s="36"/>
      <c r="N23" s="13"/>
    </row>
    <row r="24" spans="1:15" ht="18" customHeight="1">
      <c r="A24" s="24">
        <f t="shared" si="2"/>
        <v>43106</v>
      </c>
      <c r="B24" s="25">
        <f t="shared" si="3"/>
        <v>43106</v>
      </c>
      <c r="C24" s="28"/>
      <c r="D24" s="27"/>
      <c r="E24" s="24">
        <f t="shared" si="4"/>
        <v>43137</v>
      </c>
      <c r="F24" s="25">
        <f t="shared" si="6"/>
        <v>43137</v>
      </c>
      <c r="G24" s="28"/>
      <c r="H24" s="27"/>
      <c r="I24" s="24">
        <f t="shared" si="5"/>
        <v>43165</v>
      </c>
      <c r="J24" s="25">
        <f t="shared" si="7"/>
        <v>43165</v>
      </c>
      <c r="K24" s="28"/>
      <c r="L24" s="27"/>
      <c r="M24" s="36"/>
      <c r="N24" s="13"/>
    </row>
    <row r="25" spans="1:15" ht="18" customHeight="1">
      <c r="A25" s="24">
        <f t="shared" si="2"/>
        <v>43107</v>
      </c>
      <c r="B25" s="25">
        <f t="shared" si="3"/>
        <v>43107</v>
      </c>
      <c r="C25" s="28"/>
      <c r="D25" s="27"/>
      <c r="E25" s="24">
        <f t="shared" si="4"/>
        <v>43138</v>
      </c>
      <c r="F25" s="25">
        <f t="shared" si="6"/>
        <v>43138</v>
      </c>
      <c r="G25" s="26"/>
      <c r="H25" s="27"/>
      <c r="I25" s="24">
        <f t="shared" si="5"/>
        <v>43166</v>
      </c>
      <c r="J25" s="25">
        <f t="shared" si="7"/>
        <v>43166</v>
      </c>
      <c r="K25" s="26"/>
      <c r="L25" s="27"/>
      <c r="M25" s="36"/>
      <c r="N25" s="13"/>
    </row>
    <row r="26" spans="1:15" ht="18" customHeight="1">
      <c r="A26" s="24">
        <f t="shared" si="2"/>
        <v>43108</v>
      </c>
      <c r="B26" s="25">
        <f t="shared" si="3"/>
        <v>43108</v>
      </c>
      <c r="C26" s="28"/>
      <c r="D26" s="27"/>
      <c r="E26" s="24">
        <f t="shared" si="4"/>
        <v>43139</v>
      </c>
      <c r="F26" s="25">
        <f t="shared" si="6"/>
        <v>43139</v>
      </c>
      <c r="G26" s="26"/>
      <c r="H26" s="27"/>
      <c r="I26" s="24">
        <f t="shared" si="5"/>
        <v>43167</v>
      </c>
      <c r="J26" s="25">
        <f t="shared" si="7"/>
        <v>43167</v>
      </c>
      <c r="K26" s="26"/>
      <c r="L26" s="27"/>
      <c r="M26" s="36"/>
      <c r="N26" s="13"/>
    </row>
    <row r="27" spans="1:15" ht="18" customHeight="1">
      <c r="A27" s="24">
        <f t="shared" si="2"/>
        <v>43109</v>
      </c>
      <c r="B27" s="25">
        <f t="shared" si="3"/>
        <v>43109</v>
      </c>
      <c r="C27" s="26"/>
      <c r="D27" s="27"/>
      <c r="E27" s="24">
        <f t="shared" si="4"/>
        <v>43140</v>
      </c>
      <c r="F27" s="25">
        <f t="shared" si="6"/>
        <v>43140</v>
      </c>
      <c r="G27" s="26"/>
      <c r="H27" s="27"/>
      <c r="I27" s="24">
        <f t="shared" si="5"/>
        <v>43168</v>
      </c>
      <c r="J27" s="25">
        <f t="shared" si="7"/>
        <v>43168</v>
      </c>
      <c r="K27" s="26"/>
      <c r="L27" s="27"/>
    </row>
    <row r="28" spans="1:15" ht="18" customHeight="1">
      <c r="A28" s="24">
        <f t="shared" si="2"/>
        <v>43110</v>
      </c>
      <c r="B28" s="25">
        <f t="shared" si="3"/>
        <v>43110</v>
      </c>
      <c r="C28" s="26"/>
      <c r="D28" s="27"/>
      <c r="E28" s="24">
        <f>F28</f>
        <v>43141</v>
      </c>
      <c r="F28" s="25">
        <f t="shared" si="6"/>
        <v>43141</v>
      </c>
      <c r="G28" s="26"/>
      <c r="H28" s="27"/>
      <c r="I28" s="24">
        <f t="shared" si="5"/>
        <v>43169</v>
      </c>
      <c r="J28" s="25">
        <f t="shared" si="7"/>
        <v>43169</v>
      </c>
      <c r="K28" s="26"/>
      <c r="L28" s="27"/>
    </row>
    <row r="29" spans="1:15" ht="18" customHeight="1">
      <c r="A29" s="24">
        <f t="shared" si="2"/>
        <v>43111</v>
      </c>
      <c r="B29" s="25">
        <f t="shared" si="3"/>
        <v>43111</v>
      </c>
      <c r="C29" s="26"/>
      <c r="D29" s="27"/>
      <c r="E29" s="24">
        <f t="shared" si="4"/>
        <v>43142</v>
      </c>
      <c r="F29" s="25">
        <f t="shared" si="6"/>
        <v>43142</v>
      </c>
      <c r="G29" s="28"/>
      <c r="H29" s="27"/>
      <c r="I29" s="24">
        <f t="shared" si="5"/>
        <v>43170</v>
      </c>
      <c r="J29" s="25">
        <f t="shared" si="7"/>
        <v>43170</v>
      </c>
      <c r="K29" s="28"/>
      <c r="L29" s="27"/>
    </row>
    <row r="30" spans="1:15" ht="18" customHeight="1">
      <c r="A30" s="24">
        <f t="shared" si="2"/>
        <v>43112</v>
      </c>
      <c r="B30" s="25">
        <f t="shared" si="3"/>
        <v>43112</v>
      </c>
      <c r="C30" s="26"/>
      <c r="D30" s="27"/>
      <c r="E30" s="24">
        <f t="shared" si="4"/>
        <v>43143</v>
      </c>
      <c r="F30" s="25">
        <f t="shared" si="6"/>
        <v>43143</v>
      </c>
      <c r="G30" s="28"/>
      <c r="H30" s="27"/>
      <c r="I30" s="24">
        <f t="shared" si="5"/>
        <v>43171</v>
      </c>
      <c r="J30" s="25">
        <f t="shared" si="7"/>
        <v>43171</v>
      </c>
      <c r="K30" s="28"/>
      <c r="L30" s="27"/>
    </row>
    <row r="31" spans="1:15" ht="18" customHeight="1">
      <c r="A31" s="24">
        <f t="shared" si="2"/>
        <v>43113</v>
      </c>
      <c r="B31" s="25">
        <f t="shared" si="3"/>
        <v>43113</v>
      </c>
      <c r="C31" s="26"/>
      <c r="D31" s="27"/>
      <c r="E31" s="24">
        <f t="shared" si="4"/>
        <v>43144</v>
      </c>
      <c r="F31" s="25">
        <f t="shared" si="6"/>
        <v>43144</v>
      </c>
      <c r="G31" s="28"/>
      <c r="H31" s="27"/>
      <c r="I31" s="24">
        <f t="shared" si="5"/>
        <v>43172</v>
      </c>
      <c r="J31" s="25">
        <f t="shared" si="7"/>
        <v>43172</v>
      </c>
      <c r="K31" s="28"/>
      <c r="L31" s="27"/>
    </row>
    <row r="32" spans="1:15" ht="18" customHeight="1">
      <c r="A32" s="24">
        <f t="shared" si="2"/>
        <v>43114</v>
      </c>
      <c r="B32" s="25">
        <f t="shared" si="3"/>
        <v>43114</v>
      </c>
      <c r="C32" s="28"/>
      <c r="D32" s="27"/>
      <c r="E32" s="24">
        <f t="shared" si="4"/>
        <v>43145</v>
      </c>
      <c r="F32" s="25">
        <f t="shared" si="6"/>
        <v>43145</v>
      </c>
      <c r="G32" s="28"/>
      <c r="H32" s="27"/>
      <c r="I32" s="24">
        <f t="shared" si="5"/>
        <v>43173</v>
      </c>
      <c r="J32" s="25">
        <f t="shared" si="7"/>
        <v>43173</v>
      </c>
      <c r="K32" s="28"/>
      <c r="L32" s="27"/>
    </row>
    <row r="33" spans="1:12" ht="18" customHeight="1">
      <c r="A33" s="24">
        <f t="shared" si="2"/>
        <v>43115</v>
      </c>
      <c r="B33" s="25">
        <f t="shared" si="3"/>
        <v>43115</v>
      </c>
      <c r="C33" s="28"/>
      <c r="D33" s="27"/>
      <c r="E33" s="24">
        <f t="shared" si="4"/>
        <v>43146</v>
      </c>
      <c r="F33" s="25">
        <f t="shared" si="6"/>
        <v>43146</v>
      </c>
      <c r="G33" s="26"/>
      <c r="H33" s="27"/>
      <c r="I33" s="24">
        <f t="shared" si="5"/>
        <v>43174</v>
      </c>
      <c r="J33" s="25">
        <f t="shared" si="7"/>
        <v>43174</v>
      </c>
      <c r="K33" s="26"/>
      <c r="L33" s="27"/>
    </row>
    <row r="34" spans="1:12" ht="18" customHeight="1">
      <c r="A34" s="24">
        <f t="shared" si="2"/>
        <v>43116</v>
      </c>
      <c r="B34" s="25">
        <f t="shared" si="3"/>
        <v>43116</v>
      </c>
      <c r="C34" s="28"/>
      <c r="D34" s="27"/>
      <c r="E34" s="24">
        <f t="shared" si="4"/>
        <v>43147</v>
      </c>
      <c r="F34" s="25">
        <f t="shared" si="6"/>
        <v>43147</v>
      </c>
      <c r="G34" s="26"/>
      <c r="H34" s="27"/>
      <c r="I34" s="24">
        <f t="shared" si="5"/>
        <v>43175</v>
      </c>
      <c r="J34" s="25">
        <f t="shared" si="7"/>
        <v>43175</v>
      </c>
      <c r="K34" s="26"/>
      <c r="L34" s="27"/>
    </row>
    <row r="35" spans="1:12" ht="18" customHeight="1">
      <c r="A35" s="24">
        <f t="shared" si="2"/>
        <v>43117</v>
      </c>
      <c r="B35" s="25">
        <f t="shared" si="3"/>
        <v>43117</v>
      </c>
      <c r="C35" s="26"/>
      <c r="D35" s="27"/>
      <c r="E35" s="24">
        <f t="shared" si="4"/>
        <v>43148</v>
      </c>
      <c r="F35" s="25">
        <f t="shared" si="6"/>
        <v>43148</v>
      </c>
      <c r="G35" s="26"/>
      <c r="H35" s="27"/>
      <c r="I35" s="24">
        <f t="shared" si="5"/>
        <v>43176</v>
      </c>
      <c r="J35" s="25">
        <f t="shared" si="7"/>
        <v>43176</v>
      </c>
      <c r="K35" s="26"/>
      <c r="L35" s="27"/>
    </row>
    <row r="36" spans="1:12" ht="18" customHeight="1">
      <c r="A36" s="24">
        <f t="shared" si="2"/>
        <v>43118</v>
      </c>
      <c r="B36" s="25">
        <f t="shared" si="3"/>
        <v>43118</v>
      </c>
      <c r="C36" s="27"/>
      <c r="D36" s="27"/>
      <c r="E36" s="24">
        <f>F36</f>
        <v>43149</v>
      </c>
      <c r="F36" s="25">
        <f t="shared" si="6"/>
        <v>43149</v>
      </c>
      <c r="G36" s="26"/>
      <c r="H36" s="27"/>
      <c r="I36" s="24">
        <f t="shared" si="5"/>
        <v>43177</v>
      </c>
      <c r="J36" s="25">
        <f t="shared" si="7"/>
        <v>43177</v>
      </c>
      <c r="K36" s="26"/>
      <c r="L36" s="27"/>
    </row>
    <row r="37" spans="1:12" ht="18" customHeight="1">
      <c r="A37" s="24">
        <f t="shared" si="2"/>
        <v>43119</v>
      </c>
      <c r="B37" s="25">
        <f t="shared" si="3"/>
        <v>43119</v>
      </c>
      <c r="C37" s="26"/>
      <c r="D37" s="27"/>
      <c r="E37" s="24">
        <f t="shared" si="4"/>
        <v>43150</v>
      </c>
      <c r="F37" s="25">
        <f t="shared" si="6"/>
        <v>43150</v>
      </c>
      <c r="G37" s="28"/>
      <c r="H37" s="27"/>
      <c r="I37" s="24">
        <f t="shared" si="5"/>
        <v>43178</v>
      </c>
      <c r="J37" s="25">
        <f t="shared" si="7"/>
        <v>43178</v>
      </c>
      <c r="K37" s="26"/>
      <c r="L37" s="27"/>
    </row>
    <row r="38" spans="1:12" ht="18" customHeight="1">
      <c r="A38" s="24">
        <f t="shared" si="2"/>
        <v>43120</v>
      </c>
      <c r="B38" s="25">
        <f t="shared" si="3"/>
        <v>43120</v>
      </c>
      <c r="C38" s="26"/>
      <c r="D38" s="27"/>
      <c r="E38" s="24">
        <f t="shared" si="4"/>
        <v>43151</v>
      </c>
      <c r="F38" s="25">
        <f t="shared" si="6"/>
        <v>43151</v>
      </c>
      <c r="G38" s="28"/>
      <c r="H38" s="27"/>
      <c r="I38" s="24">
        <f t="shared" si="5"/>
        <v>43179</v>
      </c>
      <c r="J38" s="25">
        <f t="shared" si="7"/>
        <v>43179</v>
      </c>
      <c r="K38" s="28"/>
      <c r="L38" s="27"/>
    </row>
    <row r="39" spans="1:12" ht="18" customHeight="1">
      <c r="A39" s="24">
        <f t="shared" si="2"/>
        <v>43121</v>
      </c>
      <c r="B39" s="25">
        <f t="shared" si="3"/>
        <v>43121</v>
      </c>
      <c r="C39" s="26"/>
      <c r="D39" s="27"/>
      <c r="E39" s="24">
        <f t="shared" si="4"/>
        <v>43152</v>
      </c>
      <c r="F39" s="25">
        <f t="shared" si="6"/>
        <v>43152</v>
      </c>
      <c r="G39" s="28"/>
      <c r="H39" s="27"/>
      <c r="I39" s="24">
        <f t="shared" si="5"/>
        <v>43180</v>
      </c>
      <c r="J39" s="25">
        <f t="shared" si="7"/>
        <v>43180</v>
      </c>
      <c r="K39" s="28"/>
      <c r="L39" s="27"/>
    </row>
    <row r="40" spans="1:12" ht="18" customHeight="1">
      <c r="A40" s="24">
        <f t="shared" si="2"/>
        <v>43122</v>
      </c>
      <c r="B40" s="25">
        <f t="shared" si="3"/>
        <v>43122</v>
      </c>
      <c r="C40" s="28"/>
      <c r="D40" s="27"/>
      <c r="E40" s="24">
        <f t="shared" si="4"/>
        <v>43153</v>
      </c>
      <c r="F40" s="25">
        <f t="shared" si="6"/>
        <v>43153</v>
      </c>
      <c r="G40" s="28"/>
      <c r="H40" s="27"/>
      <c r="I40" s="24">
        <f t="shared" si="5"/>
        <v>43181</v>
      </c>
      <c r="J40" s="25">
        <f t="shared" si="7"/>
        <v>43181</v>
      </c>
      <c r="K40" s="28"/>
      <c r="L40" s="27"/>
    </row>
    <row r="41" spans="1:12" ht="18" customHeight="1">
      <c r="A41" s="24">
        <f t="shared" si="2"/>
        <v>43123</v>
      </c>
      <c r="B41" s="25">
        <f t="shared" si="3"/>
        <v>43123</v>
      </c>
      <c r="C41" s="28"/>
      <c r="D41" s="27"/>
      <c r="E41" s="24">
        <f t="shared" si="4"/>
        <v>43154</v>
      </c>
      <c r="F41" s="25">
        <f t="shared" si="6"/>
        <v>43154</v>
      </c>
      <c r="G41" s="26"/>
      <c r="H41" s="27"/>
      <c r="I41" s="24">
        <f t="shared" si="5"/>
        <v>43182</v>
      </c>
      <c r="J41" s="25">
        <f t="shared" si="7"/>
        <v>43182</v>
      </c>
      <c r="K41" s="26"/>
      <c r="L41" s="27"/>
    </row>
    <row r="42" spans="1:12" ht="18" customHeight="1">
      <c r="A42" s="24">
        <f t="shared" si="2"/>
        <v>43124</v>
      </c>
      <c r="B42" s="25">
        <f t="shared" si="3"/>
        <v>43124</v>
      </c>
      <c r="C42" s="28"/>
      <c r="D42" s="27"/>
      <c r="E42" s="24">
        <f t="shared" si="4"/>
        <v>43155</v>
      </c>
      <c r="F42" s="25">
        <f t="shared" si="6"/>
        <v>43155</v>
      </c>
      <c r="G42" s="26"/>
      <c r="H42" s="27"/>
      <c r="I42" s="24">
        <f t="shared" si="5"/>
        <v>43183</v>
      </c>
      <c r="J42" s="25">
        <f t="shared" si="7"/>
        <v>43183</v>
      </c>
      <c r="K42" s="26"/>
      <c r="L42" s="27"/>
    </row>
    <row r="43" spans="1:12" ht="18" customHeight="1">
      <c r="A43" s="24">
        <f t="shared" si="2"/>
        <v>43125</v>
      </c>
      <c r="B43" s="25">
        <f t="shared" si="3"/>
        <v>43125</v>
      </c>
      <c r="C43" s="26"/>
      <c r="D43" s="27"/>
      <c r="E43" s="24">
        <f t="shared" si="4"/>
        <v>43156</v>
      </c>
      <c r="F43" s="25">
        <f t="shared" si="6"/>
        <v>43156</v>
      </c>
      <c r="G43" s="26"/>
      <c r="H43" s="27"/>
      <c r="I43" s="24">
        <f t="shared" si="5"/>
        <v>43184</v>
      </c>
      <c r="J43" s="25">
        <f t="shared" si="7"/>
        <v>43184</v>
      </c>
      <c r="K43" s="26"/>
      <c r="L43" s="27"/>
    </row>
    <row r="44" spans="1:12" ht="18" customHeight="1">
      <c r="A44" s="24">
        <f t="shared" si="2"/>
        <v>43126</v>
      </c>
      <c r="B44" s="25">
        <f t="shared" si="3"/>
        <v>43126</v>
      </c>
      <c r="C44" s="26"/>
      <c r="D44" s="27"/>
      <c r="E44" s="24">
        <f t="shared" si="4"/>
        <v>43157</v>
      </c>
      <c r="F44" s="25">
        <f t="shared" si="6"/>
        <v>43157</v>
      </c>
      <c r="G44" s="26"/>
      <c r="H44" s="27"/>
      <c r="I44" s="24">
        <f t="shared" si="5"/>
        <v>43185</v>
      </c>
      <c r="J44" s="25">
        <f t="shared" si="7"/>
        <v>43185</v>
      </c>
      <c r="K44" s="26"/>
      <c r="L44" s="27"/>
    </row>
    <row r="45" spans="1:12" ht="18" customHeight="1">
      <c r="A45" s="24">
        <f t="shared" si="2"/>
        <v>43127</v>
      </c>
      <c r="B45" s="25">
        <f t="shared" si="3"/>
        <v>43127</v>
      </c>
      <c r="C45" s="26"/>
      <c r="D45" s="27"/>
      <c r="E45" s="24">
        <f>F45</f>
        <v>43158</v>
      </c>
      <c r="F45" s="25">
        <f t="shared" si="6"/>
        <v>43158</v>
      </c>
      <c r="G45" s="28"/>
      <c r="H45" s="27"/>
      <c r="I45" s="24">
        <f t="shared" si="5"/>
        <v>43186</v>
      </c>
      <c r="J45" s="25">
        <f t="shared" si="7"/>
        <v>43186</v>
      </c>
      <c r="K45" s="26"/>
      <c r="L45" s="27"/>
    </row>
    <row r="46" spans="1:12" ht="18" customHeight="1">
      <c r="A46" s="24">
        <f t="shared" si="2"/>
        <v>43128</v>
      </c>
      <c r="B46" s="25">
        <f t="shared" si="3"/>
        <v>43128</v>
      </c>
      <c r="C46" s="26"/>
      <c r="D46" s="27"/>
      <c r="E46" s="24">
        <f t="shared" si="4"/>
        <v>43159</v>
      </c>
      <c r="F46" s="25">
        <f t="shared" si="6"/>
        <v>43159</v>
      </c>
      <c r="G46" s="28"/>
      <c r="H46" s="27"/>
      <c r="I46" s="24">
        <f t="shared" si="5"/>
        <v>43187</v>
      </c>
      <c r="J46" s="25">
        <f t="shared" si="7"/>
        <v>43187</v>
      </c>
      <c r="K46" s="28"/>
      <c r="L46" s="27"/>
    </row>
    <row r="47" spans="1:12" ht="18" customHeight="1">
      <c r="A47" s="24">
        <f t="shared" si="2"/>
        <v>43129</v>
      </c>
      <c r="B47" s="25">
        <f t="shared" si="3"/>
        <v>43129</v>
      </c>
      <c r="C47" s="26"/>
      <c r="D47" s="26"/>
      <c r="E47" s="24" t="str">
        <f t="shared" si="4"/>
        <v/>
      </c>
      <c r="F47" s="25" t="str">
        <f>IF(MONTH($F$46+1)=MONTH($F$46),$F$46+1,"")</f>
        <v/>
      </c>
      <c r="G47" s="28"/>
      <c r="H47" s="27"/>
      <c r="I47" s="24">
        <f t="shared" si="5"/>
        <v>43188</v>
      </c>
      <c r="J47" s="25">
        <f t="shared" si="7"/>
        <v>43188</v>
      </c>
      <c r="K47" s="28"/>
      <c r="L47" s="27"/>
    </row>
    <row r="48" spans="1:12" ht="18" customHeight="1">
      <c r="A48" s="24">
        <f t="shared" si="2"/>
        <v>43130</v>
      </c>
      <c r="B48" s="25">
        <f t="shared" si="3"/>
        <v>43130</v>
      </c>
      <c r="C48" s="28"/>
      <c r="D48" s="27"/>
      <c r="E48" s="24" t="str">
        <f t="shared" si="4"/>
        <v/>
      </c>
      <c r="F48" s="25" t="str">
        <f>IF(ISERROR(IF(MONTH($F$47+1)=MONTH($F$47),$F$47+1,"")),"",IF(MONTH($F$47+1)=MONTH($F$47),$F$47+1,""))</f>
        <v/>
      </c>
      <c r="G48" s="28"/>
      <c r="H48" s="27"/>
      <c r="I48" s="24">
        <f t="shared" si="5"/>
        <v>43189</v>
      </c>
      <c r="J48" s="25">
        <f t="shared" si="7"/>
        <v>43189</v>
      </c>
      <c r="K48" s="28"/>
      <c r="L48" s="27"/>
    </row>
    <row r="49" spans="1:12" ht="18" customHeight="1">
      <c r="A49" s="24">
        <f t="shared" si="2"/>
        <v>43131</v>
      </c>
      <c r="B49" s="25">
        <f>IF(MONTH($B$48+1)=MONTH($B$48),$B$48+1,"")</f>
        <v>43131</v>
      </c>
      <c r="C49" s="28"/>
      <c r="D49" s="27"/>
      <c r="E49" s="24" t="str">
        <f t="shared" si="4"/>
        <v/>
      </c>
      <c r="F49" s="25" t="str">
        <f>IF(ISERROR(IF(MONTH($F$48+1)=MONTH($F$48),$F$48+1,"")),"",IF(MONTH($F$48+1)=MONTH($F$48),$F$48+1,""))</f>
        <v/>
      </c>
      <c r="G49" s="26"/>
      <c r="H49" s="27"/>
      <c r="I49" s="24">
        <f t="shared" si="5"/>
        <v>43190</v>
      </c>
      <c r="J49" s="25">
        <f>IF(MONTH($J$48+1)=MONTH($J$48),$J$48+1,"")</f>
        <v>43190</v>
      </c>
      <c r="K49" s="26"/>
      <c r="L49" s="26"/>
    </row>
    <row r="50" spans="1:12" ht="18" customHeight="1">
      <c r="F50"/>
    </row>
    <row r="51" spans="1:12" ht="18" customHeight="1">
      <c r="D51" s="22"/>
      <c r="F51"/>
    </row>
    <row r="52" spans="1:12" ht="18" customHeight="1">
      <c r="F52"/>
    </row>
    <row r="53" spans="1:12" ht="18" customHeight="1">
      <c r="A53" s="9"/>
      <c r="B53" s="12"/>
      <c r="C53" s="14"/>
      <c r="D53" s="9"/>
    </row>
    <row r="54" spans="1:12" ht="18" customHeight="1"/>
  </sheetData>
  <mergeCells count="10">
    <mergeCell ref="A1:M1"/>
    <mergeCell ref="E18:H18"/>
    <mergeCell ref="A18:D18"/>
    <mergeCell ref="A17:D17"/>
    <mergeCell ref="E17:H17"/>
    <mergeCell ref="O4:P4"/>
    <mergeCell ref="M25:M26"/>
    <mergeCell ref="I17:L17"/>
    <mergeCell ref="M23:M24"/>
    <mergeCell ref="I18:L18"/>
  </mergeCells>
  <phoneticPr fontId="0" type="noConversion"/>
  <conditionalFormatting sqref="A19:D49">
    <cfRule type="expression" dxfId="14" priority="9">
      <formula>$A19&lt;&gt;""</formula>
    </cfRule>
    <cfRule type="expression" dxfId="13" priority="14">
      <formula>COUNTIF(ferie,$A19)</formula>
    </cfRule>
    <cfRule type="expression" dxfId="12" priority="15">
      <formula>WEEKDAY($A19,2)&gt;5</formula>
    </cfRule>
  </conditionalFormatting>
  <conditionalFormatting sqref="E19:H49">
    <cfRule type="expression" dxfId="11" priority="8">
      <formula>$E19&lt;&gt;""</formula>
    </cfRule>
    <cfRule type="expression" dxfId="10" priority="12">
      <formula>COUNTIF(ferie,$E19)</formula>
    </cfRule>
    <cfRule type="expression" dxfId="9" priority="13">
      <formula>WEEKDAY($E19,2)&gt;5</formula>
    </cfRule>
  </conditionalFormatting>
  <conditionalFormatting sqref="I19:L49">
    <cfRule type="expression" dxfId="8" priority="7">
      <formula>$I19&lt;&gt;""</formula>
    </cfRule>
    <cfRule type="expression" dxfId="7" priority="10">
      <formula>WEEKDAY($I19,2)&gt;5</formula>
    </cfRule>
    <cfRule type="expression" dxfId="6" priority="11">
      <formula>COUNTIF(ferie,$I19)</formula>
    </cfRule>
  </conditionalFormatting>
  <conditionalFormatting sqref="A9:A15">
    <cfRule type="expression" dxfId="5" priority="4">
      <formula>$A9&lt;&gt;""</formula>
    </cfRule>
    <cfRule type="expression" dxfId="4" priority="5">
      <formula>COUNTIF(ferie,$A9)</formula>
    </cfRule>
    <cfRule type="expression" dxfId="3" priority="6">
      <formula>WEEKDAY($A9,2)&gt;5</formula>
    </cfRule>
  </conditionalFormatting>
  <conditionalFormatting sqref="A9:A15">
    <cfRule type="expression" dxfId="2" priority="1">
      <formula>$A9&lt;&gt;""</formula>
    </cfRule>
    <cfRule type="expression" dxfId="1" priority="2">
      <formula>COUNTIF(ferie,$A9)</formula>
    </cfRule>
    <cfRule type="expression" dxfId="0" priority="3">
      <formula>WEEKDAY($A9,2)&gt;5</formula>
    </cfRule>
  </conditionalFormatting>
  <dataValidations count="3">
    <dataValidation type="list" allowBlank="1" showInputMessage="1" showErrorMessage="1" sqref="N16">
      <formula1>Feuil2!$C$2:$C$13</formula1>
    </dataValidation>
    <dataValidation type="list" allowBlank="1" showInputMessage="1" showErrorMessage="1" sqref="N17">
      <formula1>Feuil2!$D$2:$D$5</formula1>
    </dataValidation>
    <dataValidation type="list" allowBlank="1" showInputMessage="1" showErrorMessage="1" sqref="N18">
      <formula1>Feuil2!$E$2:$E$5</formula1>
    </dataValidation>
  </dataValidations>
  <printOptions horizontalCentered="1" verticalCentered="1"/>
  <pageMargins left="0.78740157480314965" right="0.35433070866141736" top="0" bottom="0" header="0" footer="0"/>
  <pageSetup paperSize="8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S15"/>
  <sheetViews>
    <sheetView workbookViewId="0">
      <selection activeCell="A25" sqref="A25"/>
    </sheetView>
  </sheetViews>
  <sheetFormatPr baseColWidth="10" defaultRowHeight="12.75"/>
  <cols>
    <col min="4" max="4" width="24.5703125" customWidth="1"/>
  </cols>
  <sheetData>
    <row r="1" spans="1:19">
      <c r="B1" s="2" t="s">
        <v>2</v>
      </c>
      <c r="C1" s="2" t="s">
        <v>13</v>
      </c>
      <c r="D1" t="s">
        <v>14</v>
      </c>
      <c r="E1" s="2" t="s">
        <v>15</v>
      </c>
      <c r="G1" s="2" t="s">
        <v>20</v>
      </c>
      <c r="H1" s="2" t="s">
        <v>21</v>
      </c>
    </row>
    <row r="2" spans="1:19">
      <c r="A2">
        <v>2</v>
      </c>
      <c r="B2" s="2" t="s">
        <v>0</v>
      </c>
      <c r="C2">
        <v>2017</v>
      </c>
      <c r="D2" s="2" t="s">
        <v>35</v>
      </c>
      <c r="E2" s="2" t="s">
        <v>16</v>
      </c>
      <c r="H2">
        <v>2017</v>
      </c>
      <c r="I2">
        <v>2018</v>
      </c>
      <c r="J2">
        <v>2019</v>
      </c>
      <c r="K2">
        <v>2020</v>
      </c>
      <c r="L2">
        <v>2021</v>
      </c>
      <c r="M2">
        <v>2022</v>
      </c>
      <c r="N2">
        <v>2023</v>
      </c>
      <c r="O2">
        <v>2024</v>
      </c>
      <c r="P2">
        <v>2025</v>
      </c>
      <c r="Q2">
        <v>2026</v>
      </c>
      <c r="R2">
        <v>2027</v>
      </c>
      <c r="S2">
        <v>2028</v>
      </c>
    </row>
    <row r="3" spans="1:19">
      <c r="B3" s="2" t="s">
        <v>3</v>
      </c>
      <c r="C3">
        <v>2018</v>
      </c>
      <c r="D3" s="2" t="s">
        <v>36</v>
      </c>
      <c r="E3" s="2" t="s">
        <v>17</v>
      </c>
      <c r="G3" s="2" t="s">
        <v>22</v>
      </c>
      <c r="H3" s="22">
        <f>DATE(H2,1,1)</f>
        <v>42736</v>
      </c>
      <c r="I3" s="22">
        <f t="shared" ref="I3:S3" si="0">DATE(I2,1,1)</f>
        <v>43101</v>
      </c>
      <c r="J3" s="22">
        <f t="shared" si="0"/>
        <v>43466</v>
      </c>
      <c r="K3" s="22">
        <f t="shared" si="0"/>
        <v>43831</v>
      </c>
      <c r="L3" s="22">
        <f t="shared" si="0"/>
        <v>44197</v>
      </c>
      <c r="M3" s="22">
        <f t="shared" si="0"/>
        <v>44562</v>
      </c>
      <c r="N3" s="22">
        <f t="shared" si="0"/>
        <v>44927</v>
      </c>
      <c r="O3" s="22">
        <f t="shared" si="0"/>
        <v>45292</v>
      </c>
      <c r="P3" s="22">
        <f t="shared" si="0"/>
        <v>45658</v>
      </c>
      <c r="Q3" s="22">
        <f t="shared" si="0"/>
        <v>46023</v>
      </c>
      <c r="R3" s="22">
        <f t="shared" si="0"/>
        <v>46388</v>
      </c>
      <c r="S3" s="22">
        <f t="shared" si="0"/>
        <v>46753</v>
      </c>
    </row>
    <row r="4" spans="1:19">
      <c r="B4" s="2" t="s">
        <v>1</v>
      </c>
      <c r="C4">
        <v>2019</v>
      </c>
      <c r="D4" s="2" t="s">
        <v>37</v>
      </c>
      <c r="E4" s="2" t="s">
        <v>18</v>
      </c>
      <c r="G4" s="2" t="s">
        <v>23</v>
      </c>
      <c r="H4" s="22">
        <f>ROUND(DATE(H2,4,MOD(234-11*MOD(H2,19),30))/7,0)*7-6</f>
        <v>42841</v>
      </c>
      <c r="I4" s="22">
        <f t="shared" ref="I4:S4" si="1">ROUND(DATE(I2,4,MOD(234-11*MOD(I2,19),30))/7,0)*7-6</f>
        <v>43191</v>
      </c>
      <c r="J4" s="22">
        <f t="shared" si="1"/>
        <v>43576</v>
      </c>
      <c r="K4" s="22">
        <f t="shared" si="1"/>
        <v>43933</v>
      </c>
      <c r="L4" s="22">
        <f t="shared" si="1"/>
        <v>44290</v>
      </c>
      <c r="M4" s="22">
        <f t="shared" si="1"/>
        <v>44668</v>
      </c>
      <c r="N4" s="22">
        <f t="shared" si="1"/>
        <v>45025</v>
      </c>
      <c r="O4" s="22">
        <f t="shared" si="1"/>
        <v>45382</v>
      </c>
      <c r="P4" s="22">
        <f t="shared" si="1"/>
        <v>45767</v>
      </c>
      <c r="Q4" s="22">
        <f t="shared" si="1"/>
        <v>46117</v>
      </c>
      <c r="R4" s="22">
        <f t="shared" si="1"/>
        <v>46474</v>
      </c>
      <c r="S4" s="22">
        <f t="shared" si="1"/>
        <v>46859</v>
      </c>
    </row>
    <row r="5" spans="1:19">
      <c r="B5" s="2" t="s">
        <v>4</v>
      </c>
      <c r="C5">
        <v>2020</v>
      </c>
      <c r="D5" s="2" t="s">
        <v>38</v>
      </c>
      <c r="E5" s="2" t="s">
        <v>19</v>
      </c>
      <c r="G5" s="2" t="s">
        <v>24</v>
      </c>
      <c r="H5" s="22">
        <f>H4+1</f>
        <v>42842</v>
      </c>
      <c r="I5" s="22">
        <f t="shared" ref="I5:S5" si="2">I4+1</f>
        <v>43192</v>
      </c>
      <c r="J5" s="22">
        <f t="shared" si="2"/>
        <v>43577</v>
      </c>
      <c r="K5" s="22">
        <f t="shared" si="2"/>
        <v>43934</v>
      </c>
      <c r="L5" s="22">
        <f t="shared" si="2"/>
        <v>44291</v>
      </c>
      <c r="M5" s="22">
        <f t="shared" si="2"/>
        <v>44669</v>
      </c>
      <c r="N5" s="22">
        <f t="shared" si="2"/>
        <v>45026</v>
      </c>
      <c r="O5" s="22">
        <f t="shared" si="2"/>
        <v>45383</v>
      </c>
      <c r="P5" s="22">
        <f t="shared" si="2"/>
        <v>45768</v>
      </c>
      <c r="Q5" s="22">
        <f t="shared" si="2"/>
        <v>46118</v>
      </c>
      <c r="R5" s="22">
        <f t="shared" si="2"/>
        <v>46475</v>
      </c>
      <c r="S5" s="22">
        <f t="shared" si="2"/>
        <v>46860</v>
      </c>
    </row>
    <row r="6" spans="1:19">
      <c r="B6" s="2" t="s">
        <v>5</v>
      </c>
      <c r="C6">
        <v>2021</v>
      </c>
      <c r="G6" s="2" t="s">
        <v>25</v>
      </c>
      <c r="H6" s="22">
        <f>DATE(H2,5,1)</f>
        <v>42856</v>
      </c>
      <c r="I6" s="22">
        <f t="shared" ref="I6:S6" si="3">DATE(I2,5,1)</f>
        <v>43221</v>
      </c>
      <c r="J6" s="22">
        <f t="shared" si="3"/>
        <v>43586</v>
      </c>
      <c r="K6" s="22">
        <f t="shared" si="3"/>
        <v>43952</v>
      </c>
      <c r="L6" s="22">
        <f t="shared" si="3"/>
        <v>44317</v>
      </c>
      <c r="M6" s="22">
        <f t="shared" si="3"/>
        <v>44682</v>
      </c>
      <c r="N6" s="22">
        <f t="shared" si="3"/>
        <v>45047</v>
      </c>
      <c r="O6" s="22">
        <f t="shared" si="3"/>
        <v>45413</v>
      </c>
      <c r="P6" s="22">
        <f t="shared" si="3"/>
        <v>45778</v>
      </c>
      <c r="Q6" s="22">
        <f t="shared" si="3"/>
        <v>46143</v>
      </c>
      <c r="R6" s="22">
        <f t="shared" si="3"/>
        <v>46508</v>
      </c>
      <c r="S6" s="22">
        <f t="shared" si="3"/>
        <v>46874</v>
      </c>
    </row>
    <row r="7" spans="1:19">
      <c r="B7" s="2" t="s">
        <v>6</v>
      </c>
      <c r="C7">
        <v>2022</v>
      </c>
      <c r="G7" s="2" t="s">
        <v>26</v>
      </c>
      <c r="H7" s="23">
        <f>DATE(H2,5,8)</f>
        <v>42863</v>
      </c>
      <c r="I7" s="23">
        <f t="shared" ref="I7:S7" si="4">DATE(I2,5,8)</f>
        <v>43228</v>
      </c>
      <c r="J7" s="23">
        <f t="shared" si="4"/>
        <v>43593</v>
      </c>
      <c r="K7" s="23">
        <f t="shared" si="4"/>
        <v>43959</v>
      </c>
      <c r="L7" s="23">
        <f t="shared" si="4"/>
        <v>44324</v>
      </c>
      <c r="M7" s="23">
        <f t="shared" si="4"/>
        <v>44689</v>
      </c>
      <c r="N7" s="23">
        <f t="shared" si="4"/>
        <v>45054</v>
      </c>
      <c r="O7" s="23">
        <f t="shared" si="4"/>
        <v>45420</v>
      </c>
      <c r="P7" s="23">
        <f t="shared" si="4"/>
        <v>45785</v>
      </c>
      <c r="Q7" s="23">
        <f t="shared" si="4"/>
        <v>46150</v>
      </c>
      <c r="R7" s="23">
        <f t="shared" si="4"/>
        <v>46515</v>
      </c>
      <c r="S7" s="23">
        <f t="shared" si="4"/>
        <v>46881</v>
      </c>
    </row>
    <row r="8" spans="1:19">
      <c r="B8" s="2" t="s">
        <v>7</v>
      </c>
      <c r="C8">
        <v>2023</v>
      </c>
      <c r="G8" s="2" t="s">
        <v>27</v>
      </c>
      <c r="H8" s="22">
        <f>H4+39</f>
        <v>42880</v>
      </c>
      <c r="I8" s="22">
        <f t="shared" ref="I8:S8" si="5">I4+39</f>
        <v>43230</v>
      </c>
      <c r="J8" s="22">
        <f t="shared" si="5"/>
        <v>43615</v>
      </c>
      <c r="K8" s="22">
        <f t="shared" si="5"/>
        <v>43972</v>
      </c>
      <c r="L8" s="22">
        <f t="shared" si="5"/>
        <v>44329</v>
      </c>
      <c r="M8" s="22">
        <f t="shared" si="5"/>
        <v>44707</v>
      </c>
      <c r="N8" s="22">
        <f t="shared" si="5"/>
        <v>45064</v>
      </c>
      <c r="O8" s="22">
        <f t="shared" si="5"/>
        <v>45421</v>
      </c>
      <c r="P8" s="22">
        <f t="shared" si="5"/>
        <v>45806</v>
      </c>
      <c r="Q8" s="22">
        <f t="shared" si="5"/>
        <v>46156</v>
      </c>
      <c r="R8" s="22">
        <f t="shared" si="5"/>
        <v>46513</v>
      </c>
      <c r="S8" s="22">
        <f t="shared" si="5"/>
        <v>46898</v>
      </c>
    </row>
    <row r="9" spans="1:19">
      <c r="B9" s="2" t="s">
        <v>8</v>
      </c>
      <c r="C9">
        <v>2024</v>
      </c>
      <c r="G9" s="2" t="s">
        <v>28</v>
      </c>
      <c r="H9" s="22">
        <f>H4+49</f>
        <v>42890</v>
      </c>
      <c r="I9" s="22">
        <f t="shared" ref="I9:S9" si="6">I4+49</f>
        <v>43240</v>
      </c>
      <c r="J9" s="22">
        <f t="shared" si="6"/>
        <v>43625</v>
      </c>
      <c r="K9" s="22">
        <f t="shared" si="6"/>
        <v>43982</v>
      </c>
      <c r="L9" s="22">
        <f t="shared" si="6"/>
        <v>44339</v>
      </c>
      <c r="M9" s="22">
        <f t="shared" si="6"/>
        <v>44717</v>
      </c>
      <c r="N9" s="22">
        <f t="shared" si="6"/>
        <v>45074</v>
      </c>
      <c r="O9" s="22">
        <f t="shared" si="6"/>
        <v>45431</v>
      </c>
      <c r="P9" s="22">
        <f t="shared" si="6"/>
        <v>45816</v>
      </c>
      <c r="Q9" s="22">
        <f t="shared" si="6"/>
        <v>46166</v>
      </c>
      <c r="R9" s="22">
        <f t="shared" si="6"/>
        <v>46523</v>
      </c>
      <c r="S9" s="22">
        <f t="shared" si="6"/>
        <v>46908</v>
      </c>
    </row>
    <row r="10" spans="1:19">
      <c r="B10" s="2" t="s">
        <v>9</v>
      </c>
      <c r="C10">
        <v>2025</v>
      </c>
      <c r="G10" s="2" t="s">
        <v>29</v>
      </c>
      <c r="H10" s="22">
        <f>H4+50</f>
        <v>42891</v>
      </c>
      <c r="I10" s="22">
        <f t="shared" ref="I10:S10" si="7">I4+50</f>
        <v>43241</v>
      </c>
      <c r="J10" s="22">
        <f t="shared" si="7"/>
        <v>43626</v>
      </c>
      <c r="K10" s="22">
        <f t="shared" si="7"/>
        <v>43983</v>
      </c>
      <c r="L10" s="22">
        <f t="shared" si="7"/>
        <v>44340</v>
      </c>
      <c r="M10" s="22">
        <f t="shared" si="7"/>
        <v>44718</v>
      </c>
      <c r="N10" s="22">
        <f t="shared" si="7"/>
        <v>45075</v>
      </c>
      <c r="O10" s="22">
        <f t="shared" si="7"/>
        <v>45432</v>
      </c>
      <c r="P10" s="22">
        <f t="shared" si="7"/>
        <v>45817</v>
      </c>
      <c r="Q10" s="22">
        <f t="shared" si="7"/>
        <v>46167</v>
      </c>
      <c r="R10" s="22">
        <f t="shared" si="7"/>
        <v>46524</v>
      </c>
      <c r="S10" s="22">
        <f t="shared" si="7"/>
        <v>46909</v>
      </c>
    </row>
    <row r="11" spans="1:19">
      <c r="B11" s="2" t="s">
        <v>10</v>
      </c>
      <c r="C11">
        <v>2026</v>
      </c>
      <c r="G11" s="2" t="s">
        <v>30</v>
      </c>
      <c r="H11" s="22">
        <f>DATE(H2,7,14)</f>
        <v>42930</v>
      </c>
      <c r="I11" s="22">
        <f t="shared" ref="I11:S11" si="8">DATE(I2,7,14)</f>
        <v>43295</v>
      </c>
      <c r="J11" s="22">
        <f t="shared" si="8"/>
        <v>43660</v>
      </c>
      <c r="K11" s="22">
        <f t="shared" si="8"/>
        <v>44026</v>
      </c>
      <c r="L11" s="22">
        <f t="shared" si="8"/>
        <v>44391</v>
      </c>
      <c r="M11" s="22">
        <f t="shared" si="8"/>
        <v>44756</v>
      </c>
      <c r="N11" s="22">
        <f t="shared" si="8"/>
        <v>45121</v>
      </c>
      <c r="O11" s="22">
        <f t="shared" si="8"/>
        <v>45487</v>
      </c>
      <c r="P11" s="22">
        <f t="shared" si="8"/>
        <v>45852</v>
      </c>
      <c r="Q11" s="22">
        <f t="shared" si="8"/>
        <v>46217</v>
      </c>
      <c r="R11" s="22">
        <f t="shared" si="8"/>
        <v>46582</v>
      </c>
      <c r="S11" s="22">
        <f t="shared" si="8"/>
        <v>46948</v>
      </c>
    </row>
    <row r="12" spans="1:19">
      <c r="B12" s="2" t="s">
        <v>11</v>
      </c>
      <c r="C12">
        <v>2027</v>
      </c>
      <c r="G12" s="2" t="s">
        <v>31</v>
      </c>
      <c r="H12" s="22">
        <f>DATE(H2,8,15)</f>
        <v>42962</v>
      </c>
      <c r="I12" s="22">
        <f t="shared" ref="I12:S12" si="9">DATE(I2,8,15)</f>
        <v>43327</v>
      </c>
      <c r="J12" s="22">
        <f t="shared" si="9"/>
        <v>43692</v>
      </c>
      <c r="K12" s="22">
        <f t="shared" si="9"/>
        <v>44058</v>
      </c>
      <c r="L12" s="22">
        <f t="shared" si="9"/>
        <v>44423</v>
      </c>
      <c r="M12" s="22">
        <f t="shared" si="9"/>
        <v>44788</v>
      </c>
      <c r="N12" s="22">
        <f t="shared" si="9"/>
        <v>45153</v>
      </c>
      <c r="O12" s="22">
        <f t="shared" si="9"/>
        <v>45519</v>
      </c>
      <c r="P12" s="22">
        <f t="shared" si="9"/>
        <v>45884</v>
      </c>
      <c r="Q12" s="22">
        <f t="shared" si="9"/>
        <v>46249</v>
      </c>
      <c r="R12" s="22">
        <f t="shared" si="9"/>
        <v>46614</v>
      </c>
      <c r="S12" s="22">
        <f t="shared" si="9"/>
        <v>46980</v>
      </c>
    </row>
    <row r="13" spans="1:19">
      <c r="B13" s="2" t="s">
        <v>12</v>
      </c>
      <c r="C13">
        <v>2028</v>
      </c>
      <c r="G13" s="2" t="s">
        <v>32</v>
      </c>
      <c r="H13" s="22">
        <f>DATE(H2,11,1)</f>
        <v>43040</v>
      </c>
      <c r="I13" s="22">
        <f t="shared" ref="I13:S13" si="10">DATE(I2,11,1)</f>
        <v>43405</v>
      </c>
      <c r="J13" s="22">
        <f t="shared" si="10"/>
        <v>43770</v>
      </c>
      <c r="K13" s="22">
        <f t="shared" si="10"/>
        <v>44136</v>
      </c>
      <c r="L13" s="22">
        <f t="shared" si="10"/>
        <v>44501</v>
      </c>
      <c r="M13" s="22">
        <f t="shared" si="10"/>
        <v>44866</v>
      </c>
      <c r="N13" s="22">
        <f t="shared" si="10"/>
        <v>45231</v>
      </c>
      <c r="O13" s="22">
        <f t="shared" si="10"/>
        <v>45597</v>
      </c>
      <c r="P13" s="22">
        <f t="shared" si="10"/>
        <v>45962</v>
      </c>
      <c r="Q13" s="22">
        <f t="shared" si="10"/>
        <v>46327</v>
      </c>
      <c r="R13" s="22">
        <f t="shared" si="10"/>
        <v>46692</v>
      </c>
      <c r="S13" s="22">
        <f t="shared" si="10"/>
        <v>47058</v>
      </c>
    </row>
    <row r="14" spans="1:19">
      <c r="G14" s="2" t="s">
        <v>33</v>
      </c>
      <c r="H14" s="22">
        <f>DATE(H2,11,11)</f>
        <v>43050</v>
      </c>
      <c r="I14" s="22">
        <f t="shared" ref="I14:S14" si="11">DATE(I2,11,11)</f>
        <v>43415</v>
      </c>
      <c r="J14" s="22">
        <f t="shared" si="11"/>
        <v>43780</v>
      </c>
      <c r="K14" s="22">
        <f t="shared" si="11"/>
        <v>44146</v>
      </c>
      <c r="L14" s="22">
        <f t="shared" si="11"/>
        <v>44511</v>
      </c>
      <c r="M14" s="22">
        <f t="shared" si="11"/>
        <v>44876</v>
      </c>
      <c r="N14" s="22">
        <f t="shared" si="11"/>
        <v>45241</v>
      </c>
      <c r="O14" s="22">
        <f t="shared" si="11"/>
        <v>45607</v>
      </c>
      <c r="P14" s="22">
        <f t="shared" si="11"/>
        <v>45972</v>
      </c>
      <c r="Q14" s="22">
        <f t="shared" si="11"/>
        <v>46337</v>
      </c>
      <c r="R14" s="22">
        <f t="shared" si="11"/>
        <v>46702</v>
      </c>
      <c r="S14" s="22">
        <f t="shared" si="11"/>
        <v>47068</v>
      </c>
    </row>
    <row r="15" spans="1:19">
      <c r="G15" s="2" t="s">
        <v>34</v>
      </c>
      <c r="H15" s="22">
        <f>DATE(H2,12,25)</f>
        <v>43094</v>
      </c>
      <c r="I15" s="22">
        <f t="shared" ref="I15:S15" si="12">DATE(I2,12,25)</f>
        <v>43459</v>
      </c>
      <c r="J15" s="22">
        <f t="shared" si="12"/>
        <v>43824</v>
      </c>
      <c r="K15" s="22">
        <f t="shared" si="12"/>
        <v>44190</v>
      </c>
      <c r="L15" s="22">
        <f t="shared" si="12"/>
        <v>44555</v>
      </c>
      <c r="M15" s="22">
        <f t="shared" si="12"/>
        <v>44920</v>
      </c>
      <c r="N15" s="22">
        <f t="shared" si="12"/>
        <v>45285</v>
      </c>
      <c r="O15" s="22">
        <f t="shared" si="12"/>
        <v>45651</v>
      </c>
      <c r="P15" s="22">
        <f t="shared" si="12"/>
        <v>46016</v>
      </c>
      <c r="Q15" s="22">
        <f t="shared" si="12"/>
        <v>46381</v>
      </c>
      <c r="R15" s="22">
        <f t="shared" si="12"/>
        <v>46746</v>
      </c>
      <c r="S15" s="22">
        <f t="shared" si="12"/>
        <v>47112</v>
      </c>
    </row>
  </sheetData>
  <sortState ref="D2:D5">
    <sortCondition ref="D2"/>
  </sortState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Feuil1</vt:lpstr>
      <vt:lpstr>Feuil2</vt:lpstr>
      <vt:lpstr>Feuil3</vt:lpstr>
      <vt:lpstr>année</vt:lpstr>
      <vt:lpstr>ferie</vt:lpstr>
      <vt:lpstr>service</vt:lpstr>
      <vt:lpstr>trimestre</vt:lpstr>
      <vt:lpstr>Feuil1!Zone_d_impression</vt:lpstr>
    </vt:vector>
  </TitlesOfParts>
  <Company>Centre Hospitalier de Valenciennes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accueil-direm</dc:creator>
  <cp:lastModifiedBy>tilmant</cp:lastModifiedBy>
  <cp:lastPrinted>2017-05-23T07:27:03Z</cp:lastPrinted>
  <dcterms:created xsi:type="dcterms:W3CDTF">2013-08-13T13:56:13Z</dcterms:created>
  <dcterms:modified xsi:type="dcterms:W3CDTF">2017-06-15T17:45:16Z</dcterms:modified>
</cp:coreProperties>
</file>