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MB\Videos\Downloads\"/>
    </mc:Choice>
  </mc:AlternateContent>
  <bookViews>
    <workbookView xWindow="0" yWindow="0" windowWidth="11460" windowHeight="11325" activeTab="1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B11" i="2" s="1"/>
  <c r="N4" i="1"/>
  <c r="B7" i="2" l="1"/>
  <c r="A3" i="2"/>
  <c r="B3" i="2"/>
  <c r="A4" i="2"/>
  <c r="A11" i="2"/>
  <c r="A7" i="2"/>
  <c r="B14" i="2"/>
  <c r="B10" i="2"/>
  <c r="B6" i="2"/>
  <c r="A14" i="2"/>
  <c r="A10" i="2"/>
  <c r="A6" i="2"/>
  <c r="B13" i="2"/>
  <c r="B9" i="2"/>
  <c r="B5" i="2"/>
  <c r="A13" i="2"/>
  <c r="A9" i="2"/>
  <c r="A5" i="2"/>
  <c r="B12" i="2"/>
  <c r="B8" i="2"/>
  <c r="B4" i="2"/>
  <c r="A12" i="2"/>
  <c r="A8" i="2"/>
  <c r="H13" i="1"/>
  <c r="F13" i="1"/>
  <c r="J12" i="1"/>
  <c r="I12" i="1"/>
  <c r="H12" i="1"/>
  <c r="G12" i="1"/>
  <c r="F12" i="1"/>
  <c r="J11" i="1"/>
  <c r="G11" i="1" s="1"/>
  <c r="I11" i="1"/>
  <c r="H11" i="1"/>
  <c r="F11" i="1"/>
  <c r="J10" i="1"/>
  <c r="G10" i="1" s="1"/>
  <c r="H10" i="1"/>
  <c r="F10" i="1"/>
  <c r="J9" i="1"/>
  <c r="I9" i="1"/>
  <c r="H9" i="1"/>
  <c r="G9" i="1"/>
  <c r="F9" i="1"/>
  <c r="J8" i="1"/>
  <c r="I8" i="1" s="1"/>
  <c r="H8" i="1"/>
  <c r="F8" i="1"/>
  <c r="H7" i="1"/>
  <c r="F7" i="1"/>
  <c r="H6" i="1"/>
  <c r="F6" i="1"/>
  <c r="H5" i="1"/>
  <c r="H4" i="1"/>
  <c r="F4" i="1"/>
  <c r="D1" i="1"/>
  <c r="J4" i="1" s="1"/>
  <c r="J6" i="1" l="1"/>
  <c r="I6" i="1" s="1"/>
  <c r="I4" i="1"/>
  <c r="G4" i="1"/>
  <c r="J5" i="1"/>
  <c r="I10" i="1"/>
  <c r="J13" i="1"/>
  <c r="J7" i="1"/>
  <c r="G8" i="1"/>
  <c r="G6" i="1" l="1"/>
  <c r="G13" i="1"/>
  <c r="I13" i="1"/>
  <c r="I5" i="1"/>
  <c r="G5" i="1"/>
  <c r="I7" i="1"/>
  <c r="G7" i="1"/>
</calcChain>
</file>

<file path=xl/sharedStrings.xml><?xml version="1.0" encoding="utf-8"?>
<sst xmlns="http://schemas.openxmlformats.org/spreadsheetml/2006/main" count="49" uniqueCount="40">
  <si>
    <t>ANNEE  2017</t>
  </si>
  <si>
    <t>Date du jour</t>
  </si>
  <si>
    <t xml:space="preserve">Nombre de territoires </t>
  </si>
  <si>
    <t>Noms</t>
  </si>
  <si>
    <t>Rentré le</t>
  </si>
  <si>
    <t>Sortie le</t>
  </si>
  <si>
    <t>Alerte à J+115</t>
  </si>
  <si>
    <t>A faire rentrer</t>
  </si>
  <si>
    <t>Rendre à J+130</t>
  </si>
  <si>
    <t>Urgent</t>
  </si>
  <si>
    <t>Ecart de jours</t>
  </si>
  <si>
    <t>B</t>
  </si>
  <si>
    <t>C</t>
  </si>
  <si>
    <t>D</t>
  </si>
  <si>
    <t>A</t>
  </si>
  <si>
    <t>E</t>
  </si>
  <si>
    <t>F</t>
  </si>
  <si>
    <t>G</t>
  </si>
  <si>
    <t>H</t>
  </si>
  <si>
    <t>I</t>
  </si>
  <si>
    <t>ARTICLES</t>
  </si>
  <si>
    <t>Ordre de sortie</t>
  </si>
  <si>
    <t>date  rentré</t>
  </si>
  <si>
    <t>Objet</t>
  </si>
  <si>
    <t>objet1</t>
  </si>
  <si>
    <t>objet2</t>
  </si>
  <si>
    <t>objet3</t>
  </si>
  <si>
    <t>objet4</t>
  </si>
  <si>
    <t>objet5</t>
  </si>
  <si>
    <t>objet6</t>
  </si>
  <si>
    <t>objet7</t>
  </si>
  <si>
    <t>objet8</t>
  </si>
  <si>
    <t>objet9</t>
  </si>
  <si>
    <t>objet11</t>
  </si>
  <si>
    <t>objet12</t>
  </si>
  <si>
    <t>objet13</t>
  </si>
  <si>
    <t>objet10</t>
  </si>
  <si>
    <t>le système utilise la colonne N de Feuil1 qui peut être masquée ou déplacée sur une autre feuille</t>
  </si>
  <si>
    <t xml:space="preserve">les objet sont classés serlon les dates croissantes, </t>
  </si>
  <si>
    <t>les objets "sans date" d'entrée sont classés, en priorité en début de liste selon l'ordre de feuil1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</si>
</sst>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"/>
    <numFmt numFmtId="165" formatCode="dd/mm/yy"/>
    <numFmt numFmtId="166" formatCode="dd/mm/yy;@"/>
  </numFmts>
  <fonts count="16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sz val="14"/>
      <name val="Century Schoolbook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i/>
      <sz val="10"/>
      <name val="Arial"/>
      <family val="2"/>
    </font>
    <font>
      <sz val="10"/>
      <color indexed="63"/>
      <name val="Arial"/>
      <family val="2"/>
    </font>
    <font>
      <sz val="10"/>
      <color indexed="30"/>
      <name val="Arial"/>
      <family val="2"/>
    </font>
    <font>
      <b/>
      <sz val="10"/>
      <color rgb="FF0000FF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FE484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5" xfId="0" applyFont="1" applyBorder="1" applyAlignment="1">
      <alignment horizontal="left"/>
    </xf>
    <xf numFmtId="0" fontId="9" fillId="3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/>
    </xf>
    <xf numFmtId="0" fontId="10" fillId="5" borderId="8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/>
    </xf>
    <xf numFmtId="166" fontId="12" fillId="0" borderId="8" xfId="0" applyNumberFormat="1" applyFont="1" applyBorder="1" applyAlignment="1">
      <alignment horizontal="left" vertical="center"/>
    </xf>
    <xf numFmtId="164" fontId="12" fillId="0" borderId="8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left" vertical="center"/>
    </xf>
    <xf numFmtId="0" fontId="0" fillId="0" borderId="8" xfId="0" applyBorder="1"/>
    <xf numFmtId="0" fontId="0" fillId="0" borderId="0" xfId="0" applyFill="1" applyBorder="1"/>
    <xf numFmtId="0" fontId="0" fillId="0" borderId="0" xfId="0" applyNumberFormat="1"/>
    <xf numFmtId="14" fontId="10" fillId="0" borderId="8" xfId="0" applyNumberFormat="1" applyFont="1" applyFill="1" applyBorder="1" applyAlignment="1">
      <alignment horizontal="left" vertical="center"/>
    </xf>
    <xf numFmtId="0" fontId="15" fillId="0" borderId="0" xfId="0" applyFont="1"/>
    <xf numFmtId="164" fontId="3" fillId="0" borderId="0" xfId="0" applyNumberFormat="1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5" fontId="14" fillId="5" borderId="7" xfId="0" applyNumberFormat="1" applyFont="1" applyFill="1" applyBorder="1" applyAlignment="1">
      <alignment horizontal="center" vertical="top"/>
    </xf>
    <xf numFmtId="165" fontId="14" fillId="5" borderId="10" xfId="0" applyNumberFormat="1" applyFont="1" applyFill="1" applyBorder="1" applyAlignment="1">
      <alignment horizontal="center" vertical="top"/>
    </xf>
    <xf numFmtId="165" fontId="14" fillId="5" borderId="1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85"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lor rgb="FF0000FF"/>
      </font>
      <fill>
        <patternFill>
          <bgColor theme="4" tint="0.59996337778862885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lor rgb="FF0000FF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rgb="FFB3FFFF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lor rgb="FF0000FF"/>
      </font>
      <fill>
        <patternFill>
          <bgColor theme="4" tint="0.59996337778862885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lor rgb="FF0000FF"/>
      </font>
      <fill>
        <patternFill>
          <bgColor theme="4" tint="0.59996337778862885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lor rgb="FF0000FF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rgb="FFB3FFFF"/>
        </patternFill>
      </fill>
    </dxf>
    <dxf>
      <font>
        <color rgb="FF0000FF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rgb="FFB3FFFF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lor rgb="FF0000FF"/>
      </font>
      <fill>
        <patternFill>
          <bgColor theme="4" tint="0.59996337778862885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26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20</xdr:row>
      <xdr:rowOff>95250</xdr:rowOff>
    </xdr:from>
    <xdr:to>
      <xdr:col>6</xdr:col>
      <xdr:colOff>9525</xdr:colOff>
      <xdr:row>26</xdr:row>
      <xdr:rowOff>123825</xdr:rowOff>
    </xdr:to>
    <xdr:sp macro="" textlink="">
      <xdr:nvSpPr>
        <xdr:cNvPr id="2" name="ZoneTexte 1"/>
        <xdr:cNvSpPr txBox="1"/>
      </xdr:nvSpPr>
      <xdr:spPr>
        <a:xfrm>
          <a:off x="2181225" y="4114800"/>
          <a:ext cx="397192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Si je rentre l'objet N°</a:t>
          </a:r>
          <a:r>
            <a:rPr lang="fr-FR" sz="1100" baseline="0"/>
            <a:t> 10  </a:t>
          </a:r>
          <a:r>
            <a:rPr lang="fr-FR" sz="1100"/>
            <a:t>en D13  imaginons a la date du 13/06/17</a:t>
          </a:r>
        </a:p>
        <a:p>
          <a:r>
            <a:rPr lang="fr-FR" sz="1100"/>
            <a:t>serait-il</a:t>
          </a:r>
          <a:r>
            <a:rPr lang="fr-FR" sz="1100" baseline="0"/>
            <a:t> possible?, que la cellule B13 et et D13 aillent se mettre sur la feuille 2 en A13 et B13? TRIER du plus ancien rentré au plus récent.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17"/>
  <sheetViews>
    <sheetView workbookViewId="0">
      <selection activeCell="I20" sqref="I20"/>
    </sheetView>
  </sheetViews>
  <sheetFormatPr baseColWidth="10" defaultRowHeight="15"/>
  <cols>
    <col min="2" max="2" width="16" customWidth="1"/>
    <col min="3" max="3" width="22.625" customWidth="1"/>
    <col min="6" max="6" width="19.25" customWidth="1"/>
    <col min="8" max="8" width="18.875" customWidth="1"/>
    <col min="12" max="12" width="19" customWidth="1"/>
    <col min="14" max="14" width="11" style="17"/>
  </cols>
  <sheetData>
    <row r="1" spans="1:14" ht="20.25" thickTop="1" thickBot="1">
      <c r="A1" s="29" t="s">
        <v>0</v>
      </c>
      <c r="B1" s="29"/>
      <c r="C1" s="1" t="s">
        <v>1</v>
      </c>
      <c r="D1" s="20">
        <f ca="1">NOW()</f>
        <v>42899.3493787037</v>
      </c>
      <c r="E1" s="20"/>
      <c r="F1" s="21"/>
      <c r="G1" s="22"/>
      <c r="H1" s="23"/>
      <c r="I1" s="24"/>
      <c r="J1" s="2"/>
    </row>
    <row r="2" spans="1:14" ht="15.75" thickTop="1">
      <c r="A2" s="2"/>
      <c r="B2" s="2"/>
      <c r="C2" s="3"/>
      <c r="D2" s="2"/>
      <c r="E2" s="2"/>
      <c r="F2" s="3"/>
      <c r="G2" s="2"/>
      <c r="H2" s="2"/>
      <c r="I2" s="25" t="s">
        <v>2</v>
      </c>
      <c r="J2" s="25"/>
    </row>
    <row r="3" spans="1:14" ht="25.5">
      <c r="A3" s="4"/>
      <c r="B3" s="5" t="s">
        <v>20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5" t="s">
        <v>10</v>
      </c>
    </row>
    <row r="4" spans="1:14">
      <c r="A4" s="26"/>
      <c r="B4" s="7" t="s">
        <v>24</v>
      </c>
      <c r="C4" s="8" t="s">
        <v>14</v>
      </c>
      <c r="D4" s="9">
        <v>42865</v>
      </c>
      <c r="E4" s="9"/>
      <c r="F4" s="10" t="str">
        <f>IF(E4="","",E4+115)</f>
        <v/>
      </c>
      <c r="G4" s="11" t="str">
        <f t="shared" ref="G4:G13" si="0">IF(AND(J4&gt;=115,J4&lt;=129),"A faire rentrer","")</f>
        <v/>
      </c>
      <c r="H4" s="10" t="str">
        <f t="shared" ref="H4:H12" si="1">IF(E4="","",E4+130)</f>
        <v/>
      </c>
      <c r="I4" s="12" t="str">
        <f t="shared" ref="I4:I13" si="2">IF(J4&gt;=130,"Urgent","")</f>
        <v/>
      </c>
      <c r="J4" s="13">
        <f>IF(E4="",0,DATEDIF(E4,$D$1,"D"))</f>
        <v>0</v>
      </c>
      <c r="L4" s="15" t="s">
        <v>14</v>
      </c>
      <c r="N4" s="17">
        <f>IFERROR(RANK($D4,$D$4:$D$16)+COUNTIF($D$3:D3,D4)/1000,COUNTIF($D$3:D3,"")/1000)</f>
        <v>2</v>
      </c>
    </row>
    <row r="5" spans="1:14">
      <c r="A5" s="27"/>
      <c r="B5" s="7" t="s">
        <v>25</v>
      </c>
      <c r="C5" s="8" t="s">
        <v>18</v>
      </c>
      <c r="D5" s="9">
        <v>42878</v>
      </c>
      <c r="E5" s="9"/>
      <c r="F5" s="10"/>
      <c r="G5" s="11" t="str">
        <f>IF(AND(J5&gt;=115,J5&lt;=129),"A faire rentrer","")</f>
        <v/>
      </c>
      <c r="H5" s="10" t="str">
        <f>IF(E5="","",E5+130)</f>
        <v/>
      </c>
      <c r="I5" s="12" t="str">
        <f>IF(J5&gt;=130,"Urgent","")</f>
        <v/>
      </c>
      <c r="J5" s="13">
        <f>IF(E5="",0,DATEDIF(E5,$D$1,"D"))</f>
        <v>0</v>
      </c>
      <c r="L5" s="15" t="s">
        <v>11</v>
      </c>
      <c r="N5" s="17">
        <f>IFERROR(RANK($D5,$D$4:$D$16)+COUNTIF($D$3:D4,D5)/1000,COUNTIF($D$3:D4,"")/1000)</f>
        <v>1</v>
      </c>
    </row>
    <row r="6" spans="1:14">
      <c r="A6" s="27"/>
      <c r="B6" s="7" t="s">
        <v>26</v>
      </c>
      <c r="C6" s="8" t="s">
        <v>17</v>
      </c>
      <c r="D6" s="9"/>
      <c r="E6" s="9">
        <v>42864</v>
      </c>
      <c r="F6" s="10">
        <f>IF(E7="","",E7+115)</f>
        <v>42857</v>
      </c>
      <c r="G6" s="11" t="str">
        <f t="shared" ca="1" si="0"/>
        <v/>
      </c>
      <c r="H6" s="10">
        <f t="shared" si="1"/>
        <v>42994</v>
      </c>
      <c r="I6" s="12" t="str">
        <f t="shared" ca="1" si="2"/>
        <v/>
      </c>
      <c r="J6" s="13">
        <f t="shared" ref="J6:J13" ca="1" si="3">IF(E6="",0,DATEDIF(E6,$D$1,"D"))</f>
        <v>35</v>
      </c>
      <c r="L6" s="15" t="s">
        <v>12</v>
      </c>
      <c r="N6" s="17">
        <f>IFERROR(RANK($D6,$D$4:$D$16)+COUNTIF($D$3:D5,D6)/1000,COUNTIF($D$3:D5,"")/1000)</f>
        <v>0</v>
      </c>
    </row>
    <row r="7" spans="1:14">
      <c r="A7" s="27"/>
      <c r="B7" s="7" t="s">
        <v>27</v>
      </c>
      <c r="C7" s="8" t="s">
        <v>19</v>
      </c>
      <c r="D7" s="9"/>
      <c r="E7" s="9">
        <v>42742</v>
      </c>
      <c r="F7" s="10">
        <f t="shared" ref="F7:F12" si="4">IF(E7="","",E7+115)</f>
        <v>42857</v>
      </c>
      <c r="G7" s="11" t="str">
        <f t="shared" ca="1" si="0"/>
        <v/>
      </c>
      <c r="H7" s="10">
        <f t="shared" si="1"/>
        <v>42872</v>
      </c>
      <c r="I7" s="12" t="str">
        <f ca="1">IF(J7&gt;=130,"Urgent","")</f>
        <v>Urgent</v>
      </c>
      <c r="J7" s="13">
        <f t="shared" ca="1" si="3"/>
        <v>157</v>
      </c>
      <c r="L7" s="16" t="s">
        <v>13</v>
      </c>
      <c r="N7" s="17">
        <f>IFERROR(RANK($D7,$D$4:$D$16)+COUNTIF($D$3:D6,D7)/1000,COUNTIF($D$3:D6,"")/1000)</f>
        <v>1E-3</v>
      </c>
    </row>
    <row r="8" spans="1:14">
      <c r="A8" s="27"/>
      <c r="B8" s="7" t="s">
        <v>28</v>
      </c>
      <c r="C8" s="8" t="s">
        <v>11</v>
      </c>
      <c r="D8" s="9">
        <v>42824</v>
      </c>
      <c r="E8" s="9"/>
      <c r="F8" s="10" t="str">
        <f t="shared" si="4"/>
        <v/>
      </c>
      <c r="G8" s="11" t="str">
        <f t="shared" si="0"/>
        <v/>
      </c>
      <c r="H8" s="10" t="str">
        <f t="shared" si="1"/>
        <v/>
      </c>
      <c r="I8" s="12" t="str">
        <f>IF(J8&gt;=130,"Urgent","")</f>
        <v/>
      </c>
      <c r="J8" s="13">
        <f t="shared" si="3"/>
        <v>0</v>
      </c>
      <c r="L8" s="16" t="s">
        <v>15</v>
      </c>
      <c r="N8" s="17">
        <f>IFERROR(RANK($D8,$D$4:$D$16)+COUNTIF($D$3:D7,D8)/1000,COUNTIF($D$3:D7,"")/1000)</f>
        <v>10</v>
      </c>
    </row>
    <row r="9" spans="1:14">
      <c r="A9" s="27"/>
      <c r="B9" s="7" t="s">
        <v>29</v>
      </c>
      <c r="C9" s="8" t="s">
        <v>12</v>
      </c>
      <c r="D9" s="9">
        <v>42834</v>
      </c>
      <c r="E9" s="9"/>
      <c r="F9" s="10" t="str">
        <f>IF(E9="","",E9+115)</f>
        <v/>
      </c>
      <c r="G9" s="11" t="str">
        <f>IF(AND(J9&gt;=115,J9&lt;=129),"A faire rentrer","")</f>
        <v/>
      </c>
      <c r="H9" s="10" t="str">
        <f>IF(E9="","",E9+130)</f>
        <v/>
      </c>
      <c r="I9" s="12" t="str">
        <f>IF(J9&gt;=130,"Urgent","")</f>
        <v/>
      </c>
      <c r="J9" s="13">
        <f t="shared" si="3"/>
        <v>0</v>
      </c>
      <c r="L9" s="16" t="s">
        <v>16</v>
      </c>
      <c r="N9" s="17">
        <f>IFERROR(RANK($D9,$D$4:$D$16)+COUNTIF($D$3:D8,D9)/1000,COUNTIF($D$3:D8,"")/1000)</f>
        <v>5</v>
      </c>
    </row>
    <row r="10" spans="1:14">
      <c r="A10" s="27"/>
      <c r="B10" s="7" t="s">
        <v>30</v>
      </c>
      <c r="C10" s="8" t="s">
        <v>18</v>
      </c>
      <c r="D10" s="9">
        <v>42836</v>
      </c>
      <c r="E10" s="9"/>
      <c r="F10" s="10" t="str">
        <f>IF(E10="","",E10+115)</f>
        <v/>
      </c>
      <c r="G10" s="11" t="str">
        <f>IF(AND(J10&gt;=115,J10&lt;=129),"A faire rentrer","")</f>
        <v/>
      </c>
      <c r="H10" s="10" t="str">
        <f>IF(E10="","",E10+130)</f>
        <v/>
      </c>
      <c r="I10" s="12" t="str">
        <f>IF(J10&gt;=130,"Urgent","")</f>
        <v/>
      </c>
      <c r="J10" s="13">
        <f t="shared" si="3"/>
        <v>0</v>
      </c>
      <c r="L10" s="16" t="s">
        <v>17</v>
      </c>
      <c r="N10" s="17">
        <f>IFERROR(RANK($D10,$D$4:$D$16)+COUNTIF($D$3:D9,D10)/1000,COUNTIF($D$3:D9,"")/1000)</f>
        <v>3</v>
      </c>
    </row>
    <row r="11" spans="1:14">
      <c r="A11" s="27"/>
      <c r="B11" s="7" t="s">
        <v>31</v>
      </c>
      <c r="C11" s="8" t="s">
        <v>13</v>
      </c>
      <c r="D11" s="9">
        <v>42826</v>
      </c>
      <c r="E11" s="9"/>
      <c r="F11" s="10" t="str">
        <f t="shared" si="4"/>
        <v/>
      </c>
      <c r="G11" s="11" t="str">
        <f t="shared" si="0"/>
        <v/>
      </c>
      <c r="H11" s="10" t="str">
        <f t="shared" si="1"/>
        <v/>
      </c>
      <c r="I11" s="12" t="str">
        <f t="shared" si="2"/>
        <v/>
      </c>
      <c r="J11" s="13">
        <f t="shared" si="3"/>
        <v>0</v>
      </c>
      <c r="L11" s="16" t="s">
        <v>18</v>
      </c>
      <c r="N11" s="17">
        <f>IFERROR(RANK($D11,$D$4:$D$16)+COUNTIF($D$3:D10,D11)/1000,COUNTIF($D$3:D10,"")/1000)</f>
        <v>7</v>
      </c>
    </row>
    <row r="12" spans="1:14">
      <c r="A12" s="27"/>
      <c r="B12" s="7" t="s">
        <v>32</v>
      </c>
      <c r="C12" s="8"/>
      <c r="D12" s="9">
        <v>42826</v>
      </c>
      <c r="E12" s="9"/>
      <c r="F12" s="10" t="str">
        <f t="shared" si="4"/>
        <v/>
      </c>
      <c r="G12" s="11" t="str">
        <f t="shared" si="0"/>
        <v/>
      </c>
      <c r="H12" s="10" t="str">
        <f t="shared" si="1"/>
        <v/>
      </c>
      <c r="I12" s="12" t="str">
        <f t="shared" si="2"/>
        <v/>
      </c>
      <c r="J12" s="13">
        <f t="shared" si="3"/>
        <v>0</v>
      </c>
      <c r="L12" s="16" t="s">
        <v>19</v>
      </c>
      <c r="N12" s="17">
        <f>IFERROR(RANK($D12,$D$4:$D$16)+COUNTIF($D$3:D11,D12)/1000,COUNTIF($D$3:D11,"")/1000)</f>
        <v>7.0010000000000003</v>
      </c>
    </row>
    <row r="13" spans="1:14">
      <c r="A13" s="27"/>
      <c r="B13" s="7" t="s">
        <v>36</v>
      </c>
      <c r="C13" s="8" t="s">
        <v>18</v>
      </c>
      <c r="D13" s="9"/>
      <c r="E13" s="9">
        <v>42846</v>
      </c>
      <c r="F13" s="10">
        <f>IF(E13="","",E13+115)</f>
        <v>42961</v>
      </c>
      <c r="G13" s="11" t="str">
        <f t="shared" ca="1" si="0"/>
        <v/>
      </c>
      <c r="H13" s="10">
        <f>IF(E13="","",E13+130)</f>
        <v>42976</v>
      </c>
      <c r="I13" s="12" t="str">
        <f t="shared" ca="1" si="2"/>
        <v/>
      </c>
      <c r="J13" s="13">
        <f t="shared" ca="1" si="3"/>
        <v>53</v>
      </c>
      <c r="N13" s="17">
        <f>IFERROR(RANK($D13,$D$4:$D$16)+COUNTIF($D$3:D12,D13)/1000,COUNTIF($D$3:D12,"")/1000)</f>
        <v>2E-3</v>
      </c>
    </row>
    <row r="14" spans="1:14">
      <c r="A14" s="27"/>
      <c r="B14" s="7" t="s">
        <v>33</v>
      </c>
      <c r="C14" s="8"/>
      <c r="D14" s="9">
        <v>42834</v>
      </c>
      <c r="E14" s="9"/>
      <c r="F14" s="10"/>
      <c r="G14" s="11"/>
      <c r="H14" s="10"/>
      <c r="I14" s="12"/>
      <c r="J14" s="13"/>
      <c r="N14" s="17">
        <f>IFERROR(RANK($D14,$D$4:$D$16)+COUNTIF($D$3:D13,D14)/1000,COUNTIF($D$3:D13,"")/1000)</f>
        <v>5.0010000000000003</v>
      </c>
    </row>
    <row r="15" spans="1:14">
      <c r="A15" s="27"/>
      <c r="B15" s="7" t="s">
        <v>34</v>
      </c>
      <c r="C15" s="8"/>
      <c r="D15" s="9">
        <v>42836</v>
      </c>
      <c r="E15" s="9"/>
      <c r="F15" s="10"/>
      <c r="G15" s="11"/>
      <c r="H15" s="10"/>
      <c r="I15" s="12"/>
      <c r="J15" s="13"/>
      <c r="N15" s="17">
        <f>IFERROR(RANK($D15,$D$4:$D$16)+COUNTIF($D$3:D14,D15)/1000,COUNTIF($D$3:D14,"")/1000)</f>
        <v>3.0009999999999999</v>
      </c>
    </row>
    <row r="16" spans="1:14">
      <c r="A16" s="28"/>
      <c r="B16" s="7" t="s">
        <v>35</v>
      </c>
      <c r="C16" s="8"/>
      <c r="D16" s="9">
        <v>42826</v>
      </c>
      <c r="E16" s="9"/>
      <c r="F16" s="14"/>
      <c r="G16" s="11"/>
      <c r="H16" s="14"/>
      <c r="I16" s="12"/>
      <c r="J16" s="13"/>
      <c r="N16" s="17">
        <f>IFERROR(RANK($D16,$D$4:$D$16)+COUNTIF($D$3:D15,D16)/1000,COUNTIF($D$3:D15,"")/1000)</f>
        <v>7.0019999999999998</v>
      </c>
    </row>
    <row r="17" spans="4:4">
      <c r="D17" s="9"/>
    </row>
  </sheetData>
  <mergeCells count="5">
    <mergeCell ref="D1:F1"/>
    <mergeCell ref="G1:I1"/>
    <mergeCell ref="I2:J2"/>
    <mergeCell ref="A4:A16"/>
    <mergeCell ref="A1:B1"/>
  </mergeCells>
  <conditionalFormatting sqref="D4:D5">
    <cfRule type="expression" dxfId="84" priority="88" stopIfTrue="1">
      <formula>AND(J4&gt;=115,J4&lt;130)</formula>
    </cfRule>
    <cfRule type="expression" dxfId="83" priority="89" stopIfTrue="1">
      <formula>J4&gt;=130</formula>
    </cfRule>
  </conditionalFormatting>
  <conditionalFormatting sqref="J4">
    <cfRule type="cellIs" dxfId="82" priority="90" stopIfTrue="1" operator="between">
      <formula>115</formula>
      <formula>129</formula>
    </cfRule>
    <cfRule type="cellIs" dxfId="81" priority="91" stopIfTrue="1" operator="greaterThanOrEqual">
      <formula>130</formula>
    </cfRule>
  </conditionalFormatting>
  <conditionalFormatting sqref="F4 F11:F13 F6 F15:F16 F8">
    <cfRule type="expression" dxfId="80" priority="92" stopIfTrue="1">
      <formula>AND(J4&gt;=115,J4&lt;130)</formula>
    </cfRule>
    <cfRule type="expression" dxfId="79" priority="93" stopIfTrue="1">
      <formula>J4&gt;=130</formula>
    </cfRule>
  </conditionalFormatting>
  <conditionalFormatting sqref="I11:I13 I4 I6 I15:I16 I8">
    <cfRule type="expression" dxfId="78" priority="94" stopIfTrue="1">
      <formula>AND(J4&gt;=115,J4&lt;130)</formula>
    </cfRule>
    <cfRule type="expression" dxfId="77" priority="95" stopIfTrue="1">
      <formula>J4&gt;=130</formula>
    </cfRule>
  </conditionalFormatting>
  <conditionalFormatting sqref="G4">
    <cfRule type="expression" dxfId="76" priority="96" stopIfTrue="1">
      <formula>AND(J4&gt;=115,J4&lt;130)</formula>
    </cfRule>
    <cfRule type="expression" dxfId="75" priority="97" stopIfTrue="1">
      <formula>J4&gt;=130</formula>
    </cfRule>
  </conditionalFormatting>
  <conditionalFormatting sqref="H11:H13 H4 H6 H15:H16 H8">
    <cfRule type="expression" dxfId="74" priority="98" stopIfTrue="1">
      <formula>AND(J4&gt;=115,J4&lt;130)</formula>
    </cfRule>
    <cfRule type="expression" dxfId="73" priority="99" stopIfTrue="1">
      <formula>J4&gt;=130</formula>
    </cfRule>
  </conditionalFormatting>
  <conditionalFormatting sqref="F2">
    <cfRule type="expression" dxfId="72" priority="86" stopIfTrue="1">
      <formula>AND(L2&gt;=115,L2&lt;130)</formula>
    </cfRule>
    <cfRule type="expression" dxfId="71" priority="87" stopIfTrue="1">
      <formula>L2&gt;=130</formula>
    </cfRule>
  </conditionalFormatting>
  <conditionalFormatting sqref="F10">
    <cfRule type="expression" dxfId="70" priority="80" stopIfTrue="1">
      <formula>AND(J10&gt;=115,J10&lt;130)</formula>
    </cfRule>
    <cfRule type="expression" dxfId="69" priority="81" stopIfTrue="1">
      <formula>J10&gt;=130</formula>
    </cfRule>
  </conditionalFormatting>
  <conditionalFormatting sqref="I10">
    <cfRule type="expression" dxfId="68" priority="82" stopIfTrue="1">
      <formula>AND(J10&gt;=115,J10&lt;130)</formula>
    </cfRule>
    <cfRule type="expression" dxfId="67" priority="83" stopIfTrue="1">
      <formula>J10&gt;=130</formula>
    </cfRule>
  </conditionalFormatting>
  <conditionalFormatting sqref="H10">
    <cfRule type="expression" dxfId="66" priority="84" stopIfTrue="1">
      <formula>AND(J10&gt;=115,J10&lt;130)</formula>
    </cfRule>
    <cfRule type="expression" dxfId="65" priority="85" stopIfTrue="1">
      <formula>J10&gt;=130</formula>
    </cfRule>
  </conditionalFormatting>
  <conditionalFormatting sqref="F9">
    <cfRule type="expression" dxfId="64" priority="74" stopIfTrue="1">
      <formula>AND(J9&gt;=115,J9&lt;130)</formula>
    </cfRule>
    <cfRule type="expression" dxfId="63" priority="75" stopIfTrue="1">
      <formula>J9&gt;=130</formula>
    </cfRule>
  </conditionalFormatting>
  <conditionalFormatting sqref="I9">
    <cfRule type="expression" dxfId="62" priority="76" stopIfTrue="1">
      <formula>AND(J9&gt;=115,J9&lt;130)</formula>
    </cfRule>
    <cfRule type="expression" dxfId="61" priority="77" stopIfTrue="1">
      <formula>J9&gt;=130</formula>
    </cfRule>
  </conditionalFormatting>
  <conditionalFormatting sqref="H9">
    <cfRule type="expression" dxfId="60" priority="78" stopIfTrue="1">
      <formula>AND(J9&gt;=115,J9&lt;130)</formula>
    </cfRule>
    <cfRule type="expression" dxfId="59" priority="79" stopIfTrue="1">
      <formula>J9&gt;=130</formula>
    </cfRule>
  </conditionalFormatting>
  <conditionalFormatting sqref="B4:B6 B8:B16">
    <cfRule type="expression" dxfId="58" priority="72" stopIfTrue="1">
      <formula>AND(J4&gt;=115,J4&lt;130)</formula>
    </cfRule>
    <cfRule type="expression" dxfId="57" priority="73" stopIfTrue="1">
      <formula>J4&gt;=130</formula>
    </cfRule>
  </conditionalFormatting>
  <conditionalFormatting sqref="J5:J6 J15:J16 J8:J13">
    <cfRule type="cellIs" dxfId="56" priority="60" stopIfTrue="1" operator="between">
      <formula>115</formula>
      <formula>129</formula>
    </cfRule>
    <cfRule type="cellIs" dxfId="55" priority="61" stopIfTrue="1" operator="greaterThanOrEqual">
      <formula>130</formula>
    </cfRule>
  </conditionalFormatting>
  <conditionalFormatting sqref="F5">
    <cfRule type="expression" dxfId="54" priority="62" stopIfTrue="1">
      <formula>AND(J5&gt;=115,J5&lt;130)</formula>
    </cfRule>
    <cfRule type="expression" dxfId="53" priority="63" stopIfTrue="1">
      <formula>J5&gt;=130</formula>
    </cfRule>
  </conditionalFormatting>
  <conditionalFormatting sqref="I5">
    <cfRule type="expression" dxfId="52" priority="64" stopIfTrue="1">
      <formula>AND(J5&gt;=115,J5&lt;130)</formula>
    </cfRule>
    <cfRule type="expression" dxfId="51" priority="65" stopIfTrue="1">
      <formula>J5&gt;=130</formula>
    </cfRule>
  </conditionalFormatting>
  <conditionalFormatting sqref="H5">
    <cfRule type="expression" dxfId="50" priority="66" stopIfTrue="1">
      <formula>AND(J5&gt;=115,J5&lt;130)</formula>
    </cfRule>
    <cfRule type="expression" dxfId="49" priority="67" stopIfTrue="1">
      <formula>J5&gt;=130</formula>
    </cfRule>
  </conditionalFormatting>
  <conditionalFormatting sqref="D4:D5">
    <cfRule type="expression" dxfId="48" priority="57" stopIfTrue="1">
      <formula>AND($D4&gt;$D$1)</formula>
    </cfRule>
  </conditionalFormatting>
  <conditionalFormatting sqref="F14">
    <cfRule type="expression" dxfId="47" priority="51" stopIfTrue="1">
      <formula>AND(J14&gt;=115,J14&lt;130)</formula>
    </cfRule>
    <cfRule type="expression" dxfId="46" priority="52" stopIfTrue="1">
      <formula>J14&gt;=130</formula>
    </cfRule>
  </conditionalFormatting>
  <conditionalFormatting sqref="I14">
    <cfRule type="expression" dxfId="45" priority="53" stopIfTrue="1">
      <formula>AND(J14&gt;=115,J14&lt;130)</formula>
    </cfRule>
    <cfRule type="expression" dxfId="44" priority="54" stopIfTrue="1">
      <formula>J14&gt;=130</formula>
    </cfRule>
  </conditionalFormatting>
  <conditionalFormatting sqref="H14">
    <cfRule type="expression" dxfId="43" priority="55" stopIfTrue="1">
      <formula>AND(J14&gt;=115,J14&lt;130)</formula>
    </cfRule>
    <cfRule type="expression" dxfId="42" priority="56" stopIfTrue="1">
      <formula>J14&gt;=130</formula>
    </cfRule>
  </conditionalFormatting>
  <conditionalFormatting sqref="J14">
    <cfRule type="cellIs" dxfId="41" priority="47" stopIfTrue="1" operator="between">
      <formula>115</formula>
      <formula>129</formula>
    </cfRule>
    <cfRule type="cellIs" dxfId="40" priority="48" stopIfTrue="1" operator="greaterThanOrEqual">
      <formula>130</formula>
    </cfRule>
  </conditionalFormatting>
  <conditionalFormatting sqref="C4">
    <cfRule type="expression" dxfId="39" priority="45">
      <formula>J4&gt;=130</formula>
    </cfRule>
    <cfRule type="expression" dxfId="38" priority="46">
      <formula>AND(J4&gt;=115,J4&lt;130)</formula>
    </cfRule>
  </conditionalFormatting>
  <conditionalFormatting sqref="C5:C6 C8:C16">
    <cfRule type="expression" dxfId="37" priority="43">
      <formula>J5&gt;=130</formula>
    </cfRule>
    <cfRule type="expression" dxfId="36" priority="44">
      <formula>AND(J5&gt;=115,J5&lt;130)</formula>
    </cfRule>
  </conditionalFormatting>
  <conditionalFormatting sqref="G5:G6 G8:G16">
    <cfRule type="expression" dxfId="35" priority="41" stopIfTrue="1">
      <formula>AND(J5&gt;=115,J5&lt;130)</formula>
    </cfRule>
    <cfRule type="expression" dxfId="34" priority="42" stopIfTrue="1">
      <formula>J5&gt;=130</formula>
    </cfRule>
  </conditionalFormatting>
  <conditionalFormatting sqref="G3">
    <cfRule type="expression" dxfId="33" priority="39">
      <formula>AND($F3,1,0)</formula>
    </cfRule>
    <cfRule type="expression" dxfId="32" priority="40">
      <formula>AND($F3)</formula>
    </cfRule>
  </conditionalFormatting>
  <conditionalFormatting sqref="D6 D8:D12">
    <cfRule type="expression" dxfId="31" priority="38" stopIfTrue="1">
      <formula>AND($D6&gt;$D$1)</formula>
    </cfRule>
  </conditionalFormatting>
  <conditionalFormatting sqref="D6 D8:D12">
    <cfRule type="expression" dxfId="30" priority="36" stopIfTrue="1">
      <formula>AND(J6&gt;=115,J6&lt;130)</formula>
    </cfRule>
    <cfRule type="expression" dxfId="29" priority="37" stopIfTrue="1">
      <formula>J6&gt;=130</formula>
    </cfRule>
  </conditionalFormatting>
  <conditionalFormatting sqref="E4">
    <cfRule type="expression" dxfId="28" priority="28">
      <formula>AND($E4&gt;$D$1)</formula>
    </cfRule>
    <cfRule type="expression" dxfId="27" priority="31" stopIfTrue="1">
      <formula>AND(J4&gt;=115,J4&lt;130)</formula>
    </cfRule>
    <cfRule type="expression" dxfId="26" priority="32" stopIfTrue="1">
      <formula>J4&gt;=130</formula>
    </cfRule>
  </conditionalFormatting>
  <conditionalFormatting sqref="E5:E6 E8:E16">
    <cfRule type="expression" dxfId="25" priority="29" stopIfTrue="1">
      <formula>AND(J5&gt;=115,J5&lt;130)</formula>
    </cfRule>
    <cfRule type="expression" dxfId="24" priority="30" stopIfTrue="1">
      <formula>J5&gt;=130</formula>
    </cfRule>
  </conditionalFormatting>
  <conditionalFormatting sqref="D13:D17">
    <cfRule type="expression" dxfId="23" priority="27" stopIfTrue="1">
      <formula>AND($D13&gt;$D$1)</formula>
    </cfRule>
  </conditionalFormatting>
  <conditionalFormatting sqref="D13:D17">
    <cfRule type="expression" dxfId="22" priority="25" stopIfTrue="1">
      <formula>AND(J13&gt;=115,J13&lt;130)</formula>
    </cfRule>
    <cfRule type="expression" dxfId="21" priority="26" stopIfTrue="1">
      <formula>J13&gt;=130</formula>
    </cfRule>
  </conditionalFormatting>
  <conditionalFormatting sqref="F7">
    <cfRule type="expression" dxfId="20" priority="14" stopIfTrue="1">
      <formula>AND(J7&gt;=115,J7&lt;130)</formula>
    </cfRule>
    <cfRule type="expression" dxfId="19" priority="15" stopIfTrue="1">
      <formula>J7&gt;=130</formula>
    </cfRule>
  </conditionalFormatting>
  <conditionalFormatting sqref="I7">
    <cfRule type="expression" dxfId="18" priority="16" stopIfTrue="1">
      <formula>AND(J7&gt;=115,J7&lt;130)</formula>
    </cfRule>
    <cfRule type="expression" dxfId="17" priority="17" stopIfTrue="1">
      <formula>J7&gt;=130</formula>
    </cfRule>
  </conditionalFormatting>
  <conditionalFormatting sqref="H7">
    <cfRule type="expression" dxfId="16" priority="18" stopIfTrue="1">
      <formula>AND(J7&gt;=115,J7&lt;130)</formula>
    </cfRule>
    <cfRule type="expression" dxfId="15" priority="19" stopIfTrue="1">
      <formula>J7&gt;=130</formula>
    </cfRule>
  </conditionalFormatting>
  <conditionalFormatting sqref="B7">
    <cfRule type="expression" dxfId="14" priority="12" stopIfTrue="1">
      <formula>AND(J7&gt;=115,J7&lt;130)</formula>
    </cfRule>
    <cfRule type="expression" dxfId="13" priority="13" stopIfTrue="1">
      <formula>J7&gt;=130</formula>
    </cfRule>
  </conditionalFormatting>
  <conditionalFormatting sqref="J7">
    <cfRule type="cellIs" dxfId="12" priority="10" stopIfTrue="1" operator="between">
      <formula>115</formula>
      <formula>129</formula>
    </cfRule>
    <cfRule type="cellIs" dxfId="11" priority="11" stopIfTrue="1" operator="greaterThanOrEqual">
      <formula>130</formula>
    </cfRule>
  </conditionalFormatting>
  <conditionalFormatting sqref="C7">
    <cfRule type="expression" dxfId="10" priority="8">
      <formula>J7&gt;=130</formula>
    </cfRule>
    <cfRule type="expression" dxfId="9" priority="9">
      <formula>AND(J7&gt;=115,J7&lt;130)</formula>
    </cfRule>
  </conditionalFormatting>
  <conditionalFormatting sqref="G7">
    <cfRule type="expression" dxfId="8" priority="6" stopIfTrue="1">
      <formula>AND(J7&gt;=115,J7&lt;130)</formula>
    </cfRule>
    <cfRule type="expression" dxfId="7" priority="7" stopIfTrue="1">
      <formula>J7&gt;=130</formula>
    </cfRule>
  </conditionalFormatting>
  <conditionalFormatting sqref="D7">
    <cfRule type="expression" dxfId="6" priority="5" stopIfTrue="1">
      <formula>AND($D7&gt;$D$1)</formula>
    </cfRule>
  </conditionalFormatting>
  <conditionalFormatting sqref="D7">
    <cfRule type="expression" dxfId="5" priority="3" stopIfTrue="1">
      <formula>AND(J7&gt;=115,J7&lt;130)</formula>
    </cfRule>
    <cfRule type="expression" dxfId="4" priority="4" stopIfTrue="1">
      <formula>J7&gt;=130</formula>
    </cfRule>
  </conditionalFormatting>
  <conditionalFormatting sqref="E7">
    <cfRule type="expression" dxfId="3" priority="1" stopIfTrue="1">
      <formula>AND(J7&gt;=115,J7&lt;130)</formula>
    </cfRule>
    <cfRule type="expression" dxfId="2" priority="2" stopIfTrue="1">
      <formula>J7&gt;=130</formula>
    </cfRule>
  </conditionalFormatting>
  <dataValidations count="2">
    <dataValidation type="list" allowBlank="1" showInputMessage="1" showErrorMessage="1" sqref="C4:C16">
      <formula1>$L$4:$L$16</formula1>
    </dataValidation>
    <dataValidation type="list" allowBlank="1" showInputMessage="1" showErrorMessage="1" sqref="L4:L12">
      <formula1>$L$14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tabSelected="1" workbookViewId="0">
      <selection activeCell="G19" sqref="G19"/>
    </sheetView>
  </sheetViews>
  <sheetFormatPr baseColWidth="10" defaultRowHeight="15"/>
  <cols>
    <col min="1" max="1" width="16.625" customWidth="1"/>
    <col min="2" max="2" width="18.125" customWidth="1"/>
  </cols>
  <sheetData>
    <row r="1" spans="1:4">
      <c r="A1" s="30" t="s">
        <v>21</v>
      </c>
      <c r="B1" s="30"/>
    </row>
    <row r="2" spans="1:4">
      <c r="A2" s="15" t="s">
        <v>23</v>
      </c>
      <c r="B2" s="15" t="s">
        <v>22</v>
      </c>
    </row>
    <row r="3" spans="1:4">
      <c r="A3" s="7" t="str">
        <f>IFERROR(INDEX(Feuil1!$B$4:$J$16,MATCH(SMALL(Feuil1!$N$4:$N$16,ROW(A1)),Feuil1!$N$4:$N$16,0),1),"")</f>
        <v>objet3</v>
      </c>
      <c r="B3" s="18">
        <f>IFERROR(INDEX(Feuil1!$B$4:$J$16,MATCH(SMALL(Feuil1!$N$4:$N$16,ROW(B1)),Feuil1!$N$4:$N$16,0),3),"")</f>
        <v>0</v>
      </c>
      <c r="D3" s="19" t="s">
        <v>37</v>
      </c>
    </row>
    <row r="4" spans="1:4">
      <c r="A4" s="7" t="str">
        <f>IFERROR(INDEX(Feuil1!$B$4:$J$16,MATCH(SMALL(Feuil1!$N$4:$N$16,ROW(A2)),Feuil1!$N$4:$N$16,0),1),"")</f>
        <v>objet4</v>
      </c>
      <c r="B4" s="18">
        <f>IFERROR(INDEX(Feuil1!$B$4:$J$16,MATCH(SMALL(Feuil1!$N$4:$N$16,ROW(B2)),Feuil1!$N$4:$N$16,0),3),"")</f>
        <v>0</v>
      </c>
      <c r="D4" s="19" t="s">
        <v>38</v>
      </c>
    </row>
    <row r="5" spans="1:4">
      <c r="A5" s="7" t="str">
        <f>IFERROR(INDEX(Feuil1!$B$4:$J$16,MATCH(SMALL(Feuil1!$N$4:$N$16,ROW(A3)),Feuil1!$N$4:$N$16,0),1),"")</f>
        <v>objet10</v>
      </c>
      <c r="B5" s="18">
        <f>IFERROR(INDEX(Feuil1!$B$4:$J$16,MATCH(SMALL(Feuil1!$N$4:$N$16,ROW(B3)),Feuil1!$N$4:$N$16,0),3),"")</f>
        <v>0</v>
      </c>
      <c r="D5" s="19" t="s">
        <v>39</v>
      </c>
    </row>
    <row r="6" spans="1:4">
      <c r="A6" s="7" t="str">
        <f>IFERROR(INDEX(Feuil1!$B$4:$J$16,MATCH(SMALL(Feuil1!$N$4:$N$16,ROW(A4)),Feuil1!$N$4:$N$16,0),1),"")</f>
        <v>objet2</v>
      </c>
      <c r="B6" s="18">
        <f>IFERROR(INDEX(Feuil1!$B$4:$J$16,MATCH(SMALL(Feuil1!$N$4:$N$16,ROW(B4)),Feuil1!$N$4:$N$16,0),3),"")</f>
        <v>42878</v>
      </c>
    </row>
    <row r="7" spans="1:4">
      <c r="A7" s="7" t="str">
        <f>IFERROR(INDEX(Feuil1!$B$4:$J$16,MATCH(SMALL(Feuil1!$N$4:$N$16,ROW(A5)),Feuil1!$N$4:$N$16,0),1),"")</f>
        <v>objet1</v>
      </c>
      <c r="B7" s="18">
        <f>IFERROR(INDEX(Feuil1!$B$4:$J$16,MATCH(SMALL(Feuil1!$N$4:$N$16,ROW(B5)),Feuil1!$N$4:$N$16,0),3),"")</f>
        <v>42865</v>
      </c>
    </row>
    <row r="8" spans="1:4">
      <c r="A8" s="7" t="str">
        <f>IFERROR(INDEX(Feuil1!$B$4:$J$16,MATCH(SMALL(Feuil1!$N$4:$N$16,ROW(A6)),Feuil1!$N$4:$N$16,0),1),"")</f>
        <v>objet7</v>
      </c>
      <c r="B8" s="18">
        <f>IFERROR(INDEX(Feuil1!$B$4:$J$16,MATCH(SMALL(Feuil1!$N$4:$N$16,ROW(B6)),Feuil1!$N$4:$N$16,0),3),"")</f>
        <v>42836</v>
      </c>
    </row>
    <row r="9" spans="1:4">
      <c r="A9" s="7" t="str">
        <f>IFERROR(INDEX(Feuil1!$B$4:$J$16,MATCH(SMALL(Feuil1!$N$4:$N$16,ROW(A7)),Feuil1!$N$4:$N$16,0),1),"")</f>
        <v>objet12</v>
      </c>
      <c r="B9" s="18">
        <f>IFERROR(INDEX(Feuil1!$B$4:$J$16,MATCH(SMALL(Feuil1!$N$4:$N$16,ROW(B7)),Feuil1!$N$4:$N$16,0),3),"")</f>
        <v>42836</v>
      </c>
    </row>
    <row r="10" spans="1:4">
      <c r="A10" s="7" t="str">
        <f>IFERROR(INDEX(Feuil1!$B$4:$J$16,MATCH(SMALL(Feuil1!$N$4:$N$16,ROW(A8)),Feuil1!$N$4:$N$16,0),1),"")</f>
        <v>objet6</v>
      </c>
      <c r="B10" s="18">
        <f>IFERROR(INDEX(Feuil1!$B$4:$J$16,MATCH(SMALL(Feuil1!$N$4:$N$16,ROW(B8)),Feuil1!$N$4:$N$16,0),3),"")</f>
        <v>42834</v>
      </c>
    </row>
    <row r="11" spans="1:4">
      <c r="A11" s="7" t="str">
        <f>IFERROR(INDEX(Feuil1!$B$4:$J$16,MATCH(SMALL(Feuil1!$N$4:$N$16,ROW(A9)),Feuil1!$N$4:$N$16,0),1),"")</f>
        <v>objet11</v>
      </c>
      <c r="B11" s="18">
        <f>IFERROR(INDEX(Feuil1!$B$4:$J$16,MATCH(SMALL(Feuil1!$N$4:$N$16,ROW(B9)),Feuil1!$N$4:$N$16,0),3),"")</f>
        <v>42834</v>
      </c>
    </row>
    <row r="12" spans="1:4">
      <c r="A12" s="7" t="str">
        <f>IFERROR(INDEX(Feuil1!$B$4:$J$16,MATCH(SMALL(Feuil1!$N$4:$N$16,ROW(A10)),Feuil1!$N$4:$N$16,0),1),"")</f>
        <v>objet8</v>
      </c>
      <c r="B12" s="18">
        <f>IFERROR(INDEX(Feuil1!$B$4:$J$16,MATCH(SMALL(Feuil1!$N$4:$N$16,ROW(B10)),Feuil1!$N$4:$N$16,0),3),"")</f>
        <v>42826</v>
      </c>
    </row>
    <row r="13" spans="1:4">
      <c r="A13" s="7" t="str">
        <f>IFERROR(INDEX(Feuil1!$B$4:$J$16,MATCH(SMALL(Feuil1!$N$4:$N$16,ROW(A11)),Feuil1!$N$4:$N$16,0),1),"")</f>
        <v>objet9</v>
      </c>
      <c r="B13" s="18">
        <f>IFERROR(INDEX(Feuil1!$B$4:$J$16,MATCH(SMALL(Feuil1!$N$4:$N$16,ROW(B11)),Feuil1!$N$4:$N$16,0),3),"")</f>
        <v>42826</v>
      </c>
    </row>
    <row r="14" spans="1:4">
      <c r="A14" s="7" t="str">
        <f>IFERROR(INDEX(Feuil1!$B$4:$J$16,MATCH(SMALL(Feuil1!$N$4:$N$16,ROW(A12)),Feuil1!$N$4:$N$16,0),1),"")</f>
        <v>objet13</v>
      </c>
      <c r="B14" s="18">
        <f>IFERROR(INDEX(Feuil1!$B$4:$J$16,MATCH(SMALL(Feuil1!$N$4:$N$16,ROW(B12)),Feuil1!$N$4:$N$16,0),3),"")</f>
        <v>42826</v>
      </c>
    </row>
  </sheetData>
  <sortState ref="A3:B15">
    <sortCondition ref="B3:B15"/>
  </sortState>
  <mergeCells count="1">
    <mergeCell ref="A1:B1"/>
  </mergeCells>
  <conditionalFormatting sqref="A3:B14">
    <cfRule type="expression" dxfId="1" priority="12" stopIfTrue="1">
      <formula>AND(L3&gt;=115,L3&lt;130)</formula>
    </cfRule>
    <cfRule type="expression" dxfId="0" priority="13" stopIfTrue="1">
      <formula>L3&gt;=130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 Manci</dc:creator>
  <cp:lastModifiedBy>CCO_01</cp:lastModifiedBy>
  <dcterms:created xsi:type="dcterms:W3CDTF">2017-06-08T11:37:57Z</dcterms:created>
  <dcterms:modified xsi:type="dcterms:W3CDTF">2017-06-13T06:23:14Z</dcterms:modified>
</cp:coreProperties>
</file>